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0" yWindow="0" windowWidth="20610" windowHeight="11640" tabRatio="954" activeTab="5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4.2'!$A$1:$I$1544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5.2'!$A$1:$I$1710</definedName>
    <definedName name="_xlnm.Print_Area" localSheetId="13">'ფორმა 5.4'!$A$1:$H$46</definedName>
    <definedName name="_xlnm.Print_Area" localSheetId="14">'ფორმა 5.5'!$A$1:$M$60</definedName>
    <definedName name="_xlnm.Print_Area" localSheetId="21">'ფორმა 9.1'!$A$1:$I$76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N1'!$A$1:$L$61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24519"/>
</workbook>
</file>

<file path=xl/calcChain.xml><?xml version="1.0" encoding="utf-8"?>
<calcChain xmlns="http://schemas.openxmlformats.org/spreadsheetml/2006/main">
  <c r="D13" i="40"/>
  <c r="G1530" i="29" l="1"/>
  <c r="I1530"/>
  <c r="H1530"/>
  <c r="I1022"/>
  <c r="I1023"/>
  <c r="I1024"/>
  <c r="I1025"/>
  <c r="I1026"/>
  <c r="I1027"/>
  <c r="I1028"/>
  <c r="I1029"/>
  <c r="I1030"/>
  <c r="I1031"/>
  <c r="I1032"/>
  <c r="I1033"/>
  <c r="I1034"/>
  <c r="I1035"/>
  <c r="I1036"/>
  <c r="I1037"/>
  <c r="I1038"/>
  <c r="I1039"/>
  <c r="I1040"/>
  <c r="I1041"/>
  <c r="I1042"/>
  <c r="I1043"/>
  <c r="I1044"/>
  <c r="I1045"/>
  <c r="I1046"/>
  <c r="I1047"/>
  <c r="I1048"/>
  <c r="I1049"/>
  <c r="I1050"/>
  <c r="I1051"/>
  <c r="I1052"/>
  <c r="I1053"/>
  <c r="I1054"/>
  <c r="I1055"/>
  <c r="I1056"/>
  <c r="I1057"/>
  <c r="I1058"/>
  <c r="I1059"/>
  <c r="I1060"/>
  <c r="I1061"/>
  <c r="I1062"/>
  <c r="I1063"/>
  <c r="I1064"/>
  <c r="I1065"/>
  <c r="I1066"/>
  <c r="I1067"/>
  <c r="I1068"/>
  <c r="I1069"/>
  <c r="I1070"/>
  <c r="I1071"/>
  <c r="I1072"/>
  <c r="I1073"/>
  <c r="I1074"/>
  <c r="I1075"/>
  <c r="I1076"/>
  <c r="I1077"/>
  <c r="I1078"/>
  <c r="I1079"/>
  <c r="I1080"/>
  <c r="I1081"/>
  <c r="I1082"/>
  <c r="I1083"/>
  <c r="I1084"/>
  <c r="I1085"/>
  <c r="I1086"/>
  <c r="I1087"/>
  <c r="I1088"/>
  <c r="I1089"/>
  <c r="I1090"/>
  <c r="I1091"/>
  <c r="I1092"/>
  <c r="I1093"/>
  <c r="I1094"/>
  <c r="I1095"/>
  <c r="I1096"/>
  <c r="I1097"/>
  <c r="I1098"/>
  <c r="I1099"/>
  <c r="I1100"/>
  <c r="I1101"/>
  <c r="I1102"/>
  <c r="I1103"/>
  <c r="I1104"/>
  <c r="I1105"/>
  <c r="I1106"/>
  <c r="I1107"/>
  <c r="I1108"/>
  <c r="I1109"/>
  <c r="I1110"/>
  <c r="I1111"/>
  <c r="I1112"/>
  <c r="I1113"/>
  <c r="I1114"/>
  <c r="I1115"/>
  <c r="I1116"/>
  <c r="I1117"/>
  <c r="I1118"/>
  <c r="I1119"/>
  <c r="I1120"/>
  <c r="I1121"/>
  <c r="I1122"/>
  <c r="I1123"/>
  <c r="I1124"/>
  <c r="I1125"/>
  <c r="I1126"/>
  <c r="I1127"/>
  <c r="I1128"/>
  <c r="I1129"/>
  <c r="I1130"/>
  <c r="I1131"/>
  <c r="I1132"/>
  <c r="I1133"/>
  <c r="I1134"/>
  <c r="I1135"/>
  <c r="I1136"/>
  <c r="I1137"/>
  <c r="I1138"/>
  <c r="I1139"/>
  <c r="I1140"/>
  <c r="I1141"/>
  <c r="I1142"/>
  <c r="I1143"/>
  <c r="I1144"/>
  <c r="I1145"/>
  <c r="I1146"/>
  <c r="I1147"/>
  <c r="I1148"/>
  <c r="I1149"/>
  <c r="I1150"/>
  <c r="I1151"/>
  <c r="I1152"/>
  <c r="I1153"/>
  <c r="I1154"/>
  <c r="I1155"/>
  <c r="I1156"/>
  <c r="I1157"/>
  <c r="I1158"/>
  <c r="I1159"/>
  <c r="I1160"/>
  <c r="I1161"/>
  <c r="I1162"/>
  <c r="I1163"/>
  <c r="I1164"/>
  <c r="I1165"/>
  <c r="I1166"/>
  <c r="I1167"/>
  <c r="I1168"/>
  <c r="I1169"/>
  <c r="I1170"/>
  <c r="I1171"/>
  <c r="I1172"/>
  <c r="I1173"/>
  <c r="I1174"/>
  <c r="I1175"/>
  <c r="I1176"/>
  <c r="I1177"/>
  <c r="I1178"/>
  <c r="I1179"/>
  <c r="I1180"/>
  <c r="I1181"/>
  <c r="I1182"/>
  <c r="I1183"/>
  <c r="I1184"/>
  <c r="I1185"/>
  <c r="I1186"/>
  <c r="I1187"/>
  <c r="I1188"/>
  <c r="I1189"/>
  <c r="I1190"/>
  <c r="I1191"/>
  <c r="I1192"/>
  <c r="I1193"/>
  <c r="I1194"/>
  <c r="I1195"/>
  <c r="I1196"/>
  <c r="I1197"/>
  <c r="I1198"/>
  <c r="I1199"/>
  <c r="I1200"/>
  <c r="I1201"/>
  <c r="I1202"/>
  <c r="I1203"/>
  <c r="I1204"/>
  <c r="I1205"/>
  <c r="I1206"/>
  <c r="I1207"/>
  <c r="I1208"/>
  <c r="I1209"/>
  <c r="I1210"/>
  <c r="I1211"/>
  <c r="I1212"/>
  <c r="I1213"/>
  <c r="I1214"/>
  <c r="I1215"/>
  <c r="I1216"/>
  <c r="I1217"/>
  <c r="I1218"/>
  <c r="I1219"/>
  <c r="I1220"/>
  <c r="I1221"/>
  <c r="I1222"/>
  <c r="I1223"/>
  <c r="I1224"/>
  <c r="I1225"/>
  <c r="I1226"/>
  <c r="I1227"/>
  <c r="I1228"/>
  <c r="I1229"/>
  <c r="I1230"/>
  <c r="I1231"/>
  <c r="I1232"/>
  <c r="I1233"/>
  <c r="I1234"/>
  <c r="I1235"/>
  <c r="I1236"/>
  <c r="I1237"/>
  <c r="I1238"/>
  <c r="I1239"/>
  <c r="I1240"/>
  <c r="I1241"/>
  <c r="I1242"/>
  <c r="I1243"/>
  <c r="I1244"/>
  <c r="I1245"/>
  <c r="I1246"/>
  <c r="I1247"/>
  <c r="I1248"/>
  <c r="I1249"/>
  <c r="I1250"/>
  <c r="I1251"/>
  <c r="I1252"/>
  <c r="I1253"/>
  <c r="I1254"/>
  <c r="I1255"/>
  <c r="I1256"/>
  <c r="I1257"/>
  <c r="I1258"/>
  <c r="I1259"/>
  <c r="I1260"/>
  <c r="I1261"/>
  <c r="I1262"/>
  <c r="I1263"/>
  <c r="I1264"/>
  <c r="I1265"/>
  <c r="I1266"/>
  <c r="I1267"/>
  <c r="I1268"/>
  <c r="I1269"/>
  <c r="I1270"/>
  <c r="I1271"/>
  <c r="I1272"/>
  <c r="I1273"/>
  <c r="I1274"/>
  <c r="I1275"/>
  <c r="I1276"/>
  <c r="I1277"/>
  <c r="I1278"/>
  <c r="I1279"/>
  <c r="I1280"/>
  <c r="I1281"/>
  <c r="I1282"/>
  <c r="I1283"/>
  <c r="I1284"/>
  <c r="I1285"/>
  <c r="I1286"/>
  <c r="I1287"/>
  <c r="I1288"/>
  <c r="I1289"/>
  <c r="I1290"/>
  <c r="I1291"/>
  <c r="I1292"/>
  <c r="I1293"/>
  <c r="I1294"/>
  <c r="I1295"/>
  <c r="I1296"/>
  <c r="I1297"/>
  <c r="I1298"/>
  <c r="I1299"/>
  <c r="I1300"/>
  <c r="I1301"/>
  <c r="I1302"/>
  <c r="I1303"/>
  <c r="I1304"/>
  <c r="I1305"/>
  <c r="I1306"/>
  <c r="I1307"/>
  <c r="I1308"/>
  <c r="I1309"/>
  <c r="I1310"/>
  <c r="I1311"/>
  <c r="I1312"/>
  <c r="I1313"/>
  <c r="I1314"/>
  <c r="I1315"/>
  <c r="I1316"/>
  <c r="I1317"/>
  <c r="I1318"/>
  <c r="I1319"/>
  <c r="I1320"/>
  <c r="I1321"/>
  <c r="I1322"/>
  <c r="I1323"/>
  <c r="I1324"/>
  <c r="I1325"/>
  <c r="I1326"/>
  <c r="I1327"/>
  <c r="I1328"/>
  <c r="I1329"/>
  <c r="I1330"/>
  <c r="I1331"/>
  <c r="I1332"/>
  <c r="I1333"/>
  <c r="I1334"/>
  <c r="I1335"/>
  <c r="I1336"/>
  <c r="I1337"/>
  <c r="I1338"/>
  <c r="I1339"/>
  <c r="I1340"/>
  <c r="I1341"/>
  <c r="I1342"/>
  <c r="I1343"/>
  <c r="I1344"/>
  <c r="I1345"/>
  <c r="I1346"/>
  <c r="I1347"/>
  <c r="I1348"/>
  <c r="I1349"/>
  <c r="I1350"/>
  <c r="I1351"/>
  <c r="I1352"/>
  <c r="I1353"/>
  <c r="I1354"/>
  <c r="I1355"/>
  <c r="I1356"/>
  <c r="I1357"/>
  <c r="I1358"/>
  <c r="I1359"/>
  <c r="I1360"/>
  <c r="I1361"/>
  <c r="I1362"/>
  <c r="I1363"/>
  <c r="I1364"/>
  <c r="I1365"/>
  <c r="I1366"/>
  <c r="I1367"/>
  <c r="I1368"/>
  <c r="I1369"/>
  <c r="I1370"/>
  <c r="I1371"/>
  <c r="I1372"/>
  <c r="I1373"/>
  <c r="I1374"/>
  <c r="I1375"/>
  <c r="I1376"/>
  <c r="I1377"/>
  <c r="I1378"/>
  <c r="I1379"/>
  <c r="I1380"/>
  <c r="I1381"/>
  <c r="I1382"/>
  <c r="I1383"/>
  <c r="I1384"/>
  <c r="I1385"/>
  <c r="I1386"/>
  <c r="I1387"/>
  <c r="I1388"/>
  <c r="I1389"/>
  <c r="I1390"/>
  <c r="I1391"/>
  <c r="I1392"/>
  <c r="I1393"/>
  <c r="I1394"/>
  <c r="I1395"/>
  <c r="I1396"/>
  <c r="I1397"/>
  <c r="I1398"/>
  <c r="I1399"/>
  <c r="I1400"/>
  <c r="I1401"/>
  <c r="I1402"/>
  <c r="I1403"/>
  <c r="I1404"/>
  <c r="I1405"/>
  <c r="I1406"/>
  <c r="I1407"/>
  <c r="I1408"/>
  <c r="I1409"/>
  <c r="I1410"/>
  <c r="I1411"/>
  <c r="I1412"/>
  <c r="I1413"/>
  <c r="I1414"/>
  <c r="I1415"/>
  <c r="I1416"/>
  <c r="I1417"/>
  <c r="I1418"/>
  <c r="I1419"/>
  <c r="I1420"/>
  <c r="I1421"/>
  <c r="I1422"/>
  <c r="I1423"/>
  <c r="I1424"/>
  <c r="I1425"/>
  <c r="I1426"/>
  <c r="I1427"/>
  <c r="I1428"/>
  <c r="I1429"/>
  <c r="I1430"/>
  <c r="I1431"/>
  <c r="I1432"/>
  <c r="I1433"/>
  <c r="I1434"/>
  <c r="I1435"/>
  <c r="I1436"/>
  <c r="I1437"/>
  <c r="I1438"/>
  <c r="I1439"/>
  <c r="I1440"/>
  <c r="I1441"/>
  <c r="I1442"/>
  <c r="I1443"/>
  <c r="I1444"/>
  <c r="I1445"/>
  <c r="I1446"/>
  <c r="I1447"/>
  <c r="I1448"/>
  <c r="I1449"/>
  <c r="I1450"/>
  <c r="I1451"/>
  <c r="I1452"/>
  <c r="I1453"/>
  <c r="I1454"/>
  <c r="I1455"/>
  <c r="I1456"/>
  <c r="I1457"/>
  <c r="I1458"/>
  <c r="I1459"/>
  <c r="I1460"/>
  <c r="I1461"/>
  <c r="I1462"/>
  <c r="I1463"/>
  <c r="I1464"/>
  <c r="I1465"/>
  <c r="I1466"/>
  <c r="I1467"/>
  <c r="I1468"/>
  <c r="I1469"/>
  <c r="I1470"/>
  <c r="I1471"/>
  <c r="I1472"/>
  <c r="I1473"/>
  <c r="I1474"/>
  <c r="I1475"/>
  <c r="I1476"/>
  <c r="I1477"/>
  <c r="I1478"/>
  <c r="I1479"/>
  <c r="I1480"/>
  <c r="I1481"/>
  <c r="I1482"/>
  <c r="I1483"/>
  <c r="I1484"/>
  <c r="I1485"/>
  <c r="I1486"/>
  <c r="I1487"/>
  <c r="I1488"/>
  <c r="I1489"/>
  <c r="I1490"/>
  <c r="I1491"/>
  <c r="I1492"/>
  <c r="I1493"/>
  <c r="I1494"/>
  <c r="I1495"/>
  <c r="I1496"/>
  <c r="I1497"/>
  <c r="I1498"/>
  <c r="I1499"/>
  <c r="I1500"/>
  <c r="I1501"/>
  <c r="I1502"/>
  <c r="I1503"/>
  <c r="I1504"/>
  <c r="I1505"/>
  <c r="I1506"/>
  <c r="I1507"/>
  <c r="I1508"/>
  <c r="I1509"/>
  <c r="I1510"/>
  <c r="I1511"/>
  <c r="I1512"/>
  <c r="I1513"/>
  <c r="I1514"/>
  <c r="I1515"/>
  <c r="I1516"/>
  <c r="I1517"/>
  <c r="I1518"/>
  <c r="I1519"/>
  <c r="I1520"/>
  <c r="I1521"/>
  <c r="I1522"/>
  <c r="I1523"/>
  <c r="I1524"/>
  <c r="I1525"/>
  <c r="I1526"/>
  <c r="I1527"/>
  <c r="I1528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8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06"/>
  <c r="G1107"/>
  <c r="G1108"/>
  <c r="G1109"/>
  <c r="G1110"/>
  <c r="G1111"/>
  <c r="G1112"/>
  <c r="G1113"/>
  <c r="G1114"/>
  <c r="G1115"/>
  <c r="G1116"/>
  <c r="G1117"/>
  <c r="G1118"/>
  <c r="G1119"/>
  <c r="G1120"/>
  <c r="G1121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5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63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8"/>
  <c r="G1229"/>
  <c r="G1230"/>
  <c r="G1231"/>
  <c r="G1232"/>
  <c r="G1233"/>
  <c r="G1234"/>
  <c r="G1235"/>
  <c r="G1236"/>
  <c r="G1237"/>
  <c r="G1238"/>
  <c r="G1239"/>
  <c r="G1240"/>
  <c r="G1241"/>
  <c r="G1242"/>
  <c r="G1243"/>
  <c r="G1244"/>
  <c r="G1245"/>
  <c r="G1246"/>
  <c r="G1247"/>
  <c r="G1248"/>
  <c r="G1249"/>
  <c r="G1250"/>
  <c r="G1251"/>
  <c r="G1252"/>
  <c r="G1253"/>
  <c r="G1254"/>
  <c r="G1255"/>
  <c r="G1256"/>
  <c r="G1257"/>
  <c r="G1258"/>
  <c r="G1259"/>
  <c r="G1260"/>
  <c r="G1261"/>
  <c r="G1262"/>
  <c r="G1263"/>
  <c r="G1264"/>
  <c r="G1265"/>
  <c r="G1266"/>
  <c r="G1267"/>
  <c r="G1268"/>
  <c r="G1269"/>
  <c r="G1270"/>
  <c r="G1271"/>
  <c r="G1272"/>
  <c r="G1273"/>
  <c r="G1274"/>
  <c r="G1275"/>
  <c r="G1276"/>
  <c r="G1277"/>
  <c r="G1278"/>
  <c r="G1279"/>
  <c r="G1280"/>
  <c r="G1281"/>
  <c r="G1282"/>
  <c r="G1283"/>
  <c r="G1284"/>
  <c r="G1285"/>
  <c r="G1286"/>
  <c r="G1287"/>
  <c r="G1288"/>
  <c r="G1289"/>
  <c r="G1290"/>
  <c r="G1291"/>
  <c r="G1292"/>
  <c r="G1293"/>
  <c r="G1294"/>
  <c r="G1295"/>
  <c r="G1296"/>
  <c r="G1297"/>
  <c r="G1298"/>
  <c r="G1299"/>
  <c r="G1300"/>
  <c r="G1301"/>
  <c r="G1302"/>
  <c r="G1303"/>
  <c r="G1304"/>
  <c r="G1305"/>
  <c r="G1306"/>
  <c r="G1307"/>
  <c r="G1308"/>
  <c r="G1309"/>
  <c r="G1310"/>
  <c r="G1311"/>
  <c r="G1312"/>
  <c r="G1313"/>
  <c r="G1314"/>
  <c r="G1315"/>
  <c r="G1316"/>
  <c r="G1317"/>
  <c r="G1318"/>
  <c r="G1319"/>
  <c r="G1320"/>
  <c r="G1321"/>
  <c r="G1322"/>
  <c r="G1323"/>
  <c r="G1324"/>
  <c r="G1325"/>
  <c r="G1326"/>
  <c r="G1327"/>
  <c r="G1328"/>
  <c r="G1329"/>
  <c r="G1330"/>
  <c r="G1331"/>
  <c r="G1332"/>
  <c r="G1333"/>
  <c r="G1334"/>
  <c r="G1335"/>
  <c r="G1336"/>
  <c r="G1337"/>
  <c r="G1338"/>
  <c r="G1339"/>
  <c r="G1340"/>
  <c r="G1341"/>
  <c r="G1342"/>
  <c r="G1343"/>
  <c r="G1344"/>
  <c r="G1345"/>
  <c r="G1346"/>
  <c r="G1347"/>
  <c r="G1348"/>
  <c r="G1349"/>
  <c r="G1350"/>
  <c r="G1351"/>
  <c r="G1352"/>
  <c r="G1353"/>
  <c r="G1354"/>
  <c r="G1355"/>
  <c r="G1356"/>
  <c r="G1357"/>
  <c r="G1358"/>
  <c r="G1359"/>
  <c r="G1360"/>
  <c r="G1361"/>
  <c r="G1362"/>
  <c r="G1363"/>
  <c r="G1364"/>
  <c r="G1365"/>
  <c r="G1366"/>
  <c r="G1367"/>
  <c r="G1368"/>
  <c r="G1369"/>
  <c r="G1370"/>
  <c r="G1371"/>
  <c r="G1372"/>
  <c r="G1373"/>
  <c r="G1374"/>
  <c r="G1375"/>
  <c r="G1376"/>
  <c r="G1377"/>
  <c r="G1378"/>
  <c r="G1379"/>
  <c r="G1380"/>
  <c r="G1381"/>
  <c r="G1382"/>
  <c r="G1383"/>
  <c r="G1384"/>
  <c r="G1385"/>
  <c r="G1386"/>
  <c r="G1387"/>
  <c r="G1388"/>
  <c r="G1389"/>
  <c r="G1390"/>
  <c r="G1391"/>
  <c r="G1392"/>
  <c r="G1393"/>
  <c r="G1394"/>
  <c r="G1395"/>
  <c r="G1396"/>
  <c r="G1397"/>
  <c r="G1398"/>
  <c r="G1399"/>
  <c r="G1400"/>
  <c r="G1401"/>
  <c r="G1402"/>
  <c r="G1403"/>
  <c r="G1404"/>
  <c r="G1405"/>
  <c r="G1406"/>
  <c r="G1407"/>
  <c r="G1408"/>
  <c r="G1409"/>
  <c r="G1410"/>
  <c r="G1411"/>
  <c r="G1412"/>
  <c r="G1413"/>
  <c r="G1414"/>
  <c r="G1415"/>
  <c r="G1416"/>
  <c r="G1417"/>
  <c r="G1418"/>
  <c r="G1419"/>
  <c r="G1420"/>
  <c r="G1421"/>
  <c r="G1422"/>
  <c r="G1423"/>
  <c r="G1424"/>
  <c r="G1425"/>
  <c r="G1426"/>
  <c r="G1427"/>
  <c r="G1428"/>
  <c r="G1429"/>
  <c r="G1430"/>
  <c r="G1431"/>
  <c r="G1432"/>
  <c r="G1433"/>
  <c r="G1434"/>
  <c r="G1435"/>
  <c r="G1436"/>
  <c r="G1437"/>
  <c r="G1438"/>
  <c r="G1439"/>
  <c r="G1440"/>
  <c r="G1441"/>
  <c r="G1442"/>
  <c r="G1443"/>
  <c r="G1444"/>
  <c r="G1445"/>
  <c r="G1446"/>
  <c r="G1447"/>
  <c r="G1448"/>
  <c r="G1449"/>
  <c r="G1450"/>
  <c r="G1451"/>
  <c r="G1452"/>
  <c r="G1453"/>
  <c r="G1454"/>
  <c r="G1455"/>
  <c r="G1456"/>
  <c r="G1457"/>
  <c r="G1458"/>
  <c r="G1459"/>
  <c r="G1460"/>
  <c r="G1461"/>
  <c r="G1462"/>
  <c r="G1463"/>
  <c r="G1464"/>
  <c r="G1465"/>
  <c r="G1466"/>
  <c r="G1467"/>
  <c r="G1468"/>
  <c r="G1469"/>
  <c r="G1470"/>
  <c r="G1471"/>
  <c r="G1472"/>
  <c r="G1473"/>
  <c r="G1474"/>
  <c r="G1475"/>
  <c r="G1476"/>
  <c r="G1477"/>
  <c r="G1478"/>
  <c r="G1479"/>
  <c r="G1480"/>
  <c r="G1481"/>
  <c r="G1482"/>
  <c r="G1483"/>
  <c r="G1484"/>
  <c r="G1485"/>
  <c r="G1486"/>
  <c r="G1487"/>
  <c r="G1488"/>
  <c r="G1489"/>
  <c r="G1490"/>
  <c r="G1491"/>
  <c r="G1492"/>
  <c r="G1493"/>
  <c r="G1494"/>
  <c r="G1495"/>
  <c r="G1496"/>
  <c r="G1497"/>
  <c r="G1498"/>
  <c r="G1499"/>
  <c r="G1500"/>
  <c r="G1501"/>
  <c r="G1502"/>
  <c r="G1503"/>
  <c r="G1504"/>
  <c r="G1505"/>
  <c r="G1506"/>
  <c r="G1507"/>
  <c r="G1508"/>
  <c r="G1509"/>
  <c r="G1510"/>
  <c r="G1511"/>
  <c r="G1512"/>
  <c r="G1513"/>
  <c r="G1514"/>
  <c r="G1515"/>
  <c r="G1516"/>
  <c r="G1517"/>
  <c r="G1518"/>
  <c r="G1519"/>
  <c r="G1520"/>
  <c r="G1521"/>
  <c r="G1522"/>
  <c r="G1523"/>
  <c r="G1524"/>
  <c r="G1525"/>
  <c r="G1526"/>
  <c r="G1527"/>
  <c r="G1528"/>
  <c r="I805"/>
  <c r="I806"/>
  <c r="I807"/>
  <c r="I808"/>
  <c r="I809"/>
  <c r="I810"/>
  <c r="I811"/>
  <c r="I812"/>
  <c r="I813"/>
  <c r="I814"/>
  <c r="I815"/>
  <c r="I816"/>
  <c r="I817"/>
  <c r="I818"/>
  <c r="I819"/>
  <c r="I820"/>
  <c r="I821"/>
  <c r="I822"/>
  <c r="I823"/>
  <c r="I824"/>
  <c r="I825"/>
  <c r="I826"/>
  <c r="I827"/>
  <c r="I828"/>
  <c r="I829"/>
  <c r="I830"/>
  <c r="I831"/>
  <c r="I832"/>
  <c r="I833"/>
  <c r="I834"/>
  <c r="I835"/>
  <c r="I836"/>
  <c r="I837"/>
  <c r="I838"/>
  <c r="I839"/>
  <c r="I840"/>
  <c r="I841"/>
  <c r="I842"/>
  <c r="I843"/>
  <c r="I844"/>
  <c r="I845"/>
  <c r="I846"/>
  <c r="I847"/>
  <c r="I848"/>
  <c r="I849"/>
  <c r="I850"/>
  <c r="I851"/>
  <c r="I852"/>
  <c r="I853"/>
  <c r="I854"/>
  <c r="I855"/>
  <c r="I856"/>
  <c r="I857"/>
  <c r="I858"/>
  <c r="I859"/>
  <c r="I860"/>
  <c r="I861"/>
  <c r="I862"/>
  <c r="I863"/>
  <c r="I864"/>
  <c r="I865"/>
  <c r="I866"/>
  <c r="I867"/>
  <c r="I868"/>
  <c r="I869"/>
  <c r="I870"/>
  <c r="I871"/>
  <c r="I872"/>
  <c r="I873"/>
  <c r="I874"/>
  <c r="I875"/>
  <c r="I876"/>
  <c r="I877"/>
  <c r="I878"/>
  <c r="I879"/>
  <c r="I880"/>
  <c r="I881"/>
  <c r="I882"/>
  <c r="I883"/>
  <c r="I884"/>
  <c r="I885"/>
  <c r="I886"/>
  <c r="I887"/>
  <c r="I888"/>
  <c r="I889"/>
  <c r="I890"/>
  <c r="I891"/>
  <c r="I892"/>
  <c r="I893"/>
  <c r="I894"/>
  <c r="I895"/>
  <c r="I896"/>
  <c r="I897"/>
  <c r="I898"/>
  <c r="I899"/>
  <c r="I900"/>
  <c r="I901"/>
  <c r="I902"/>
  <c r="I903"/>
  <c r="I904"/>
  <c r="I905"/>
  <c r="I906"/>
  <c r="I907"/>
  <c r="I908"/>
  <c r="I909"/>
  <c r="I910"/>
  <c r="I911"/>
  <c r="I912"/>
  <c r="I913"/>
  <c r="I914"/>
  <c r="I915"/>
  <c r="I916"/>
  <c r="I917"/>
  <c r="I918"/>
  <c r="I919"/>
  <c r="I920"/>
  <c r="I921"/>
  <c r="I922"/>
  <c r="I923"/>
  <c r="I924"/>
  <c r="I925"/>
  <c r="I926"/>
  <c r="I927"/>
  <c r="I928"/>
  <c r="I929"/>
  <c r="I930"/>
  <c r="I931"/>
  <c r="I932"/>
  <c r="I933"/>
  <c r="I934"/>
  <c r="I935"/>
  <c r="I936"/>
  <c r="I937"/>
  <c r="I938"/>
  <c r="I939"/>
  <c r="I940"/>
  <c r="I941"/>
  <c r="I942"/>
  <c r="I943"/>
  <c r="I944"/>
  <c r="I945"/>
  <c r="I946"/>
  <c r="I947"/>
  <c r="I948"/>
  <c r="I949"/>
  <c r="I950"/>
  <c r="I951"/>
  <c r="I952"/>
  <c r="I953"/>
  <c r="I954"/>
  <c r="I955"/>
  <c r="I956"/>
  <c r="I957"/>
  <c r="I958"/>
  <c r="I959"/>
  <c r="I960"/>
  <c r="I961"/>
  <c r="I962"/>
  <c r="I963"/>
  <c r="I964"/>
  <c r="I965"/>
  <c r="I966"/>
  <c r="I967"/>
  <c r="I968"/>
  <c r="I969"/>
  <c r="I970"/>
  <c r="I971"/>
  <c r="I972"/>
  <c r="I973"/>
  <c r="I974"/>
  <c r="I975"/>
  <c r="I976"/>
  <c r="I977"/>
  <c r="I978"/>
  <c r="I979"/>
  <c r="I980"/>
  <c r="I981"/>
  <c r="I982"/>
  <c r="I983"/>
  <c r="I984"/>
  <c r="I985"/>
  <c r="I986"/>
  <c r="I987"/>
  <c r="I988"/>
  <c r="I989"/>
  <c r="I990"/>
  <c r="I991"/>
  <c r="I992"/>
  <c r="I993"/>
  <c r="I994"/>
  <c r="I995"/>
  <c r="I996"/>
  <c r="I997"/>
  <c r="I998"/>
  <c r="I999"/>
  <c r="I1000"/>
  <c r="I1001"/>
  <c r="I1002"/>
  <c r="I1003"/>
  <c r="I1004"/>
  <c r="I1005"/>
  <c r="I1006"/>
  <c r="I1007"/>
  <c r="I1008"/>
  <c r="I1009"/>
  <c r="I1010"/>
  <c r="I1011"/>
  <c r="I1012"/>
  <c r="I1013"/>
  <c r="I1014"/>
  <c r="I1015"/>
  <c r="I1016"/>
  <c r="I1017"/>
  <c r="I1018"/>
  <c r="I1019"/>
  <c r="I1020"/>
  <c r="I1021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I371" l="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I261" l="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32"/>
  <c r="C13" i="40" l="1"/>
  <c r="C51"/>
  <c r="C24"/>
  <c r="C47"/>
  <c r="C29"/>
  <c r="C28"/>
  <c r="C30"/>
  <c r="C27"/>
  <c r="D24"/>
  <c r="D47"/>
  <c r="D48"/>
  <c r="C48"/>
  <c r="D15"/>
  <c r="D63" i="47"/>
  <c r="D29" i="40"/>
  <c r="D28"/>
  <c r="D30"/>
  <c r="D27"/>
  <c r="C38"/>
  <c r="D38"/>
  <c r="D65"/>
  <c r="D51"/>
  <c r="L11" i="55"/>
  <c r="D36" i="40" l="1"/>
  <c r="C36"/>
  <c r="I25" i="29"/>
  <c r="G25"/>
  <c r="C65" i="40"/>
  <c r="C2" l="1"/>
  <c r="D76"/>
  <c r="D67"/>
  <c r="D61"/>
  <c r="C61"/>
  <c r="D56"/>
  <c r="C56"/>
  <c r="D50"/>
  <c r="C50"/>
  <c r="D39"/>
  <c r="C39"/>
  <c r="D35"/>
  <c r="C35"/>
  <c r="D26"/>
  <c r="D20" s="1"/>
  <c r="C26"/>
  <c r="C20" s="1"/>
  <c r="C16" s="1"/>
  <c r="D21"/>
  <c r="D17"/>
  <c r="C17"/>
  <c r="D12"/>
  <c r="C12"/>
  <c r="A7"/>
  <c r="A6"/>
  <c r="D28" i="12"/>
  <c r="C28"/>
  <c r="L15" i="46"/>
  <c r="L14"/>
  <c r="L13"/>
  <c r="L12"/>
  <c r="L11"/>
  <c r="L10"/>
  <c r="L44" s="1"/>
  <c r="A6"/>
  <c r="L3"/>
  <c r="H1695" i="43"/>
  <c r="I1693"/>
  <c r="G1693"/>
  <c r="I1692"/>
  <c r="G1692"/>
  <c r="I1691"/>
  <c r="G1691"/>
  <c r="I1690"/>
  <c r="G1690"/>
  <c r="I1689"/>
  <c r="G1689"/>
  <c r="I1688"/>
  <c r="G1688"/>
  <c r="I1687"/>
  <c r="G1687"/>
  <c r="I1686"/>
  <c r="G1686"/>
  <c r="I1685"/>
  <c r="G1685"/>
  <c r="I1684"/>
  <c r="G1684"/>
  <c r="I1683"/>
  <c r="G1683"/>
  <c r="I1682"/>
  <c r="G1682"/>
  <c r="I1681"/>
  <c r="G1681"/>
  <c r="I1680"/>
  <c r="G1680"/>
  <c r="I1679"/>
  <c r="G1679"/>
  <c r="I1678"/>
  <c r="G1678"/>
  <c r="I1677"/>
  <c r="G1677"/>
  <c r="I1676"/>
  <c r="G1676"/>
  <c r="I1675"/>
  <c r="G1675"/>
  <c r="I1674"/>
  <c r="G1674"/>
  <c r="I1673"/>
  <c r="G1673"/>
  <c r="I1672"/>
  <c r="G1672"/>
  <c r="I1671"/>
  <c r="G1671"/>
  <c r="I1670"/>
  <c r="G1670"/>
  <c r="I1669"/>
  <c r="G1669"/>
  <c r="I1668"/>
  <c r="G1668"/>
  <c r="I1667"/>
  <c r="G1667"/>
  <c r="I1666"/>
  <c r="G1666"/>
  <c r="I1665"/>
  <c r="G1665"/>
  <c r="I1664"/>
  <c r="G1664"/>
  <c r="I1663"/>
  <c r="G1663"/>
  <c r="I1662"/>
  <c r="G1662"/>
  <c r="I1661"/>
  <c r="G1661"/>
  <c r="I1660"/>
  <c r="G1660"/>
  <c r="I1659"/>
  <c r="G1659"/>
  <c r="I1658"/>
  <c r="G1658"/>
  <c r="I1657"/>
  <c r="G1657"/>
  <c r="I1656"/>
  <c r="G1656"/>
  <c r="I1655"/>
  <c r="G1655"/>
  <c r="I1654"/>
  <c r="G1654"/>
  <c r="I1653"/>
  <c r="G1653"/>
  <c r="I1652"/>
  <c r="G1652"/>
  <c r="I1651"/>
  <c r="G1651"/>
  <c r="I1650"/>
  <c r="G1650"/>
  <c r="I1649"/>
  <c r="G1649"/>
  <c r="I1648"/>
  <c r="G1648"/>
  <c r="I1647"/>
  <c r="G1647"/>
  <c r="I1646"/>
  <c r="G1646"/>
  <c r="I1645"/>
  <c r="G1645"/>
  <c r="I1644"/>
  <c r="G1644"/>
  <c r="I1643"/>
  <c r="G1643"/>
  <c r="I1642"/>
  <c r="G1642"/>
  <c r="I1641"/>
  <c r="G1641"/>
  <c r="I1640"/>
  <c r="G1640"/>
  <c r="I1639"/>
  <c r="G1639"/>
  <c r="I1638"/>
  <c r="G1638"/>
  <c r="I1637"/>
  <c r="G1637"/>
  <c r="I1636"/>
  <c r="G1636"/>
  <c r="I1635"/>
  <c r="G1635"/>
  <c r="I1634"/>
  <c r="G1634"/>
  <c r="I1633"/>
  <c r="G1633"/>
  <c r="I1632"/>
  <c r="G1632"/>
  <c r="I1631"/>
  <c r="G1631"/>
  <c r="I1630"/>
  <c r="G1630"/>
  <c r="I1629"/>
  <c r="G1629"/>
  <c r="I1628"/>
  <c r="G1628"/>
  <c r="I1627"/>
  <c r="G1627"/>
  <c r="I1626"/>
  <c r="G1626"/>
  <c r="I1625"/>
  <c r="G1625"/>
  <c r="I1624"/>
  <c r="G1624"/>
  <c r="I1623"/>
  <c r="G1623"/>
  <c r="I1622"/>
  <c r="G1622"/>
  <c r="I1621"/>
  <c r="G1621"/>
  <c r="I1620"/>
  <c r="G1620"/>
  <c r="I1619"/>
  <c r="G1619"/>
  <c r="I1618"/>
  <c r="G1618"/>
  <c r="I1617"/>
  <c r="G1617"/>
  <c r="I1616"/>
  <c r="G1616"/>
  <c r="I1615"/>
  <c r="G1615"/>
  <c r="I1614"/>
  <c r="G1614"/>
  <c r="I1613"/>
  <c r="G1613"/>
  <c r="I1612"/>
  <c r="G1612"/>
  <c r="I1611"/>
  <c r="G1611"/>
  <c r="I1610"/>
  <c r="G1610"/>
  <c r="I1609"/>
  <c r="G1609"/>
  <c r="I1608"/>
  <c r="G1608"/>
  <c r="I1607"/>
  <c r="G1607"/>
  <c r="I1606"/>
  <c r="G1606"/>
  <c r="I1605"/>
  <c r="G1605"/>
  <c r="I1604"/>
  <c r="G1604"/>
  <c r="I1603"/>
  <c r="G1603"/>
  <c r="I1602"/>
  <c r="G1602"/>
  <c r="I1601"/>
  <c r="G1601"/>
  <c r="I1600"/>
  <c r="G1600"/>
  <c r="I1599"/>
  <c r="G1599"/>
  <c r="I1598"/>
  <c r="G1598"/>
  <c r="I1597"/>
  <c r="G1597"/>
  <c r="I1596"/>
  <c r="G1596"/>
  <c r="I1595"/>
  <c r="G1595"/>
  <c r="I1594"/>
  <c r="G1594"/>
  <c r="I1593"/>
  <c r="G1593"/>
  <c r="I1592"/>
  <c r="G1592"/>
  <c r="I1591"/>
  <c r="G1591"/>
  <c r="I1590"/>
  <c r="G1590"/>
  <c r="I1589"/>
  <c r="G1589"/>
  <c r="I1588"/>
  <c r="G1588"/>
  <c r="I1587"/>
  <c r="G1587"/>
  <c r="I1586"/>
  <c r="G1586"/>
  <c r="I1585"/>
  <c r="G1585"/>
  <c r="I1584"/>
  <c r="G1584"/>
  <c r="I1583"/>
  <c r="G1583"/>
  <c r="I1582"/>
  <c r="G1582"/>
  <c r="I1581"/>
  <c r="G1581"/>
  <c r="I1580"/>
  <c r="G1580"/>
  <c r="I1579"/>
  <c r="G1579"/>
  <c r="I1578"/>
  <c r="G1578"/>
  <c r="I1577"/>
  <c r="G1577"/>
  <c r="I1576"/>
  <c r="G1576"/>
  <c r="I1575"/>
  <c r="G1575"/>
  <c r="I1574"/>
  <c r="G1574"/>
  <c r="I1573"/>
  <c r="G1573"/>
  <c r="I1572"/>
  <c r="G1572"/>
  <c r="I1571"/>
  <c r="G1571"/>
  <c r="I1570"/>
  <c r="G1570"/>
  <c r="I1569"/>
  <c r="G1569"/>
  <c r="I1568"/>
  <c r="G1568"/>
  <c r="I1567"/>
  <c r="G1567"/>
  <c r="I1566"/>
  <c r="G1566"/>
  <c r="I1565"/>
  <c r="G1565"/>
  <c r="I1564"/>
  <c r="G1564"/>
  <c r="I1563"/>
  <c r="G1563"/>
  <c r="I1562"/>
  <c r="G1562"/>
  <c r="I1561"/>
  <c r="G1561"/>
  <c r="I1560"/>
  <c r="G1560"/>
  <c r="I1559"/>
  <c r="G1559"/>
  <c r="I1558"/>
  <c r="G1558"/>
  <c r="I1557"/>
  <c r="G1557"/>
  <c r="I1556"/>
  <c r="G1556"/>
  <c r="I1555"/>
  <c r="G1555"/>
  <c r="I1554"/>
  <c r="G1554"/>
  <c r="I1553"/>
  <c r="G1553"/>
  <c r="I1552"/>
  <c r="G1552"/>
  <c r="I1551"/>
  <c r="G1551"/>
  <c r="I1550"/>
  <c r="G1550"/>
  <c r="I1549"/>
  <c r="G1549"/>
  <c r="I1548"/>
  <c r="G1548"/>
  <c r="I1547"/>
  <c r="G1547"/>
  <c r="I1546"/>
  <c r="G1546"/>
  <c r="I1545"/>
  <c r="G1545"/>
  <c r="I1544"/>
  <c r="G1544"/>
  <c r="I1543"/>
  <c r="G1543"/>
  <c r="I1542"/>
  <c r="G1542"/>
  <c r="I1541"/>
  <c r="G1541"/>
  <c r="I1540"/>
  <c r="G1540"/>
  <c r="I1539"/>
  <c r="G1539"/>
  <c r="I1538"/>
  <c r="G1538"/>
  <c r="I1537"/>
  <c r="G1537"/>
  <c r="I1536"/>
  <c r="G1536"/>
  <c r="I1535"/>
  <c r="G1535"/>
  <c r="I1534"/>
  <c r="G1534"/>
  <c r="I1533"/>
  <c r="G1533"/>
  <c r="I1532"/>
  <c r="G1532"/>
  <c r="I1531"/>
  <c r="G1531"/>
  <c r="I1530"/>
  <c r="G1530"/>
  <c r="I1529"/>
  <c r="G1529"/>
  <c r="I1528"/>
  <c r="G1528"/>
  <c r="I1527"/>
  <c r="G1527"/>
  <c r="I1526"/>
  <c r="G1526"/>
  <c r="I1525"/>
  <c r="G1525"/>
  <c r="I1524"/>
  <c r="G1524"/>
  <c r="I1523"/>
  <c r="G1523"/>
  <c r="I1522"/>
  <c r="G1522"/>
  <c r="I1521"/>
  <c r="G1521"/>
  <c r="I1520"/>
  <c r="G1520"/>
  <c r="I1519"/>
  <c r="G1519"/>
  <c r="I1518"/>
  <c r="G1518"/>
  <c r="I1517"/>
  <c r="G1517"/>
  <c r="I1516"/>
  <c r="G1516"/>
  <c r="I1515"/>
  <c r="G1515"/>
  <c r="I1514"/>
  <c r="G1514"/>
  <c r="I1513"/>
  <c r="G1513"/>
  <c r="I1512"/>
  <c r="G1512"/>
  <c r="I1511"/>
  <c r="G1511"/>
  <c r="I1510"/>
  <c r="G1510"/>
  <c r="I1509"/>
  <c r="G1509"/>
  <c r="I1508"/>
  <c r="G1508"/>
  <c r="I1507"/>
  <c r="G1507"/>
  <c r="I1506"/>
  <c r="G1506"/>
  <c r="I1505"/>
  <c r="G1505"/>
  <c r="I1504"/>
  <c r="G1504"/>
  <c r="I1503"/>
  <c r="G1503"/>
  <c r="I1502"/>
  <c r="G1502"/>
  <c r="I1501"/>
  <c r="G1501"/>
  <c r="I1500"/>
  <c r="G1500"/>
  <c r="I1499"/>
  <c r="G1499"/>
  <c r="I1498"/>
  <c r="G1498"/>
  <c r="I1497"/>
  <c r="G1497"/>
  <c r="I1496"/>
  <c r="G1496"/>
  <c r="I1495"/>
  <c r="G1495"/>
  <c r="I1494"/>
  <c r="G1494"/>
  <c r="I1493"/>
  <c r="G1493"/>
  <c r="I1492"/>
  <c r="G1492"/>
  <c r="I1491"/>
  <c r="G1491"/>
  <c r="I1490"/>
  <c r="G1490"/>
  <c r="I1489"/>
  <c r="G1489"/>
  <c r="I1488"/>
  <c r="G1488"/>
  <c r="I1487"/>
  <c r="G1487"/>
  <c r="I1486"/>
  <c r="G1486"/>
  <c r="I1485"/>
  <c r="G1485"/>
  <c r="I1484"/>
  <c r="G1484"/>
  <c r="I1483"/>
  <c r="G1483"/>
  <c r="I1482"/>
  <c r="G1482"/>
  <c r="I1481"/>
  <c r="G1481"/>
  <c r="I1480"/>
  <c r="G1480"/>
  <c r="I1479"/>
  <c r="G1479"/>
  <c r="I1478"/>
  <c r="G1478"/>
  <c r="I1477"/>
  <c r="G1477"/>
  <c r="I1476"/>
  <c r="G1476"/>
  <c r="I1475"/>
  <c r="G1475"/>
  <c r="I1474"/>
  <c r="G1474"/>
  <c r="I1473"/>
  <c r="G1473"/>
  <c r="I1472"/>
  <c r="G1472"/>
  <c r="I1471"/>
  <c r="G1471"/>
  <c r="I1470"/>
  <c r="G1470"/>
  <c r="I1469"/>
  <c r="G1469"/>
  <c r="I1468"/>
  <c r="G1468"/>
  <c r="I1467"/>
  <c r="G1467"/>
  <c r="I1466"/>
  <c r="G1466"/>
  <c r="I1465"/>
  <c r="G1465"/>
  <c r="I1464"/>
  <c r="G1464"/>
  <c r="I1463"/>
  <c r="G1463"/>
  <c r="I1462"/>
  <c r="G1462"/>
  <c r="I1461"/>
  <c r="G1461"/>
  <c r="I1460"/>
  <c r="G1460"/>
  <c r="I1459"/>
  <c r="G1459"/>
  <c r="I1458"/>
  <c r="G1458"/>
  <c r="I1457"/>
  <c r="G1457"/>
  <c r="I1456"/>
  <c r="G1456"/>
  <c r="I1455"/>
  <c r="G1455"/>
  <c r="I1454"/>
  <c r="G1454"/>
  <c r="I1453"/>
  <c r="G1453"/>
  <c r="I1452"/>
  <c r="G1452"/>
  <c r="I1451"/>
  <c r="G1451"/>
  <c r="I1450"/>
  <c r="G1450"/>
  <c r="I1449"/>
  <c r="G1449"/>
  <c r="I1448"/>
  <c r="G1448"/>
  <c r="I1447"/>
  <c r="G1447"/>
  <c r="I1446"/>
  <c r="G1446"/>
  <c r="I1445"/>
  <c r="G1445"/>
  <c r="I1444"/>
  <c r="G1444"/>
  <c r="I1443"/>
  <c r="G1443"/>
  <c r="I1442"/>
  <c r="G1442"/>
  <c r="I1441"/>
  <c r="G1441"/>
  <c r="I1440"/>
  <c r="G1440"/>
  <c r="I1439"/>
  <c r="G1439"/>
  <c r="I1438"/>
  <c r="G1438"/>
  <c r="I1437"/>
  <c r="G1437"/>
  <c r="I1436"/>
  <c r="G1436"/>
  <c r="I1435"/>
  <c r="G1435"/>
  <c r="I1434"/>
  <c r="G1434"/>
  <c r="I1433"/>
  <c r="G1433"/>
  <c r="I1432"/>
  <c r="G1432"/>
  <c r="I1431"/>
  <c r="G1431"/>
  <c r="I1430"/>
  <c r="G1430"/>
  <c r="I1429"/>
  <c r="G1429"/>
  <c r="I1428"/>
  <c r="G1428"/>
  <c r="I1427"/>
  <c r="G1427"/>
  <c r="I1426"/>
  <c r="G1426"/>
  <c r="I1425"/>
  <c r="G1425"/>
  <c r="I1424"/>
  <c r="G1424"/>
  <c r="I1423"/>
  <c r="G1423"/>
  <c r="I1422"/>
  <c r="G1422"/>
  <c r="I1421"/>
  <c r="G1421"/>
  <c r="I1420"/>
  <c r="G1420"/>
  <c r="I1419"/>
  <c r="G1419"/>
  <c r="I1418"/>
  <c r="G1418"/>
  <c r="I1417"/>
  <c r="G1417"/>
  <c r="I1416"/>
  <c r="G1416"/>
  <c r="I1415"/>
  <c r="G1415"/>
  <c r="I1414"/>
  <c r="G1414"/>
  <c r="I1413"/>
  <c r="G1413"/>
  <c r="I1412"/>
  <c r="G1412"/>
  <c r="I1411"/>
  <c r="G1411"/>
  <c r="I1410"/>
  <c r="G1410"/>
  <c r="I1409"/>
  <c r="G1409"/>
  <c r="I1408"/>
  <c r="G1408"/>
  <c r="I1407"/>
  <c r="G1407"/>
  <c r="I1406"/>
  <c r="G1406"/>
  <c r="I1405"/>
  <c r="G1405"/>
  <c r="I1404"/>
  <c r="G1404"/>
  <c r="I1403"/>
  <c r="G1403"/>
  <c r="I1402"/>
  <c r="G1402"/>
  <c r="I1401"/>
  <c r="G1401"/>
  <c r="I1400"/>
  <c r="G1400"/>
  <c r="I1399"/>
  <c r="G1399"/>
  <c r="I1398"/>
  <c r="G1398"/>
  <c r="I1397"/>
  <c r="G1397"/>
  <c r="I1396"/>
  <c r="G1396"/>
  <c r="I1395"/>
  <c r="G1395"/>
  <c r="I1394"/>
  <c r="G1394"/>
  <c r="I1393"/>
  <c r="G1393"/>
  <c r="I1392"/>
  <c r="G1392"/>
  <c r="I1391"/>
  <c r="G1391"/>
  <c r="I1390"/>
  <c r="G1390"/>
  <c r="I1389"/>
  <c r="G1389"/>
  <c r="I1388"/>
  <c r="G1388"/>
  <c r="I1387"/>
  <c r="G1387"/>
  <c r="I1386"/>
  <c r="G1386"/>
  <c r="I1385"/>
  <c r="G1385"/>
  <c r="I1384"/>
  <c r="G1384"/>
  <c r="I1383"/>
  <c r="G1383"/>
  <c r="I1382"/>
  <c r="G1382"/>
  <c r="I1381"/>
  <c r="G1381"/>
  <c r="I1380"/>
  <c r="G1380"/>
  <c r="I1379"/>
  <c r="G1379"/>
  <c r="I1378"/>
  <c r="G1378"/>
  <c r="I1377"/>
  <c r="G1377"/>
  <c r="I1376"/>
  <c r="G1376"/>
  <c r="I1375"/>
  <c r="G1375"/>
  <c r="I1374"/>
  <c r="G1374"/>
  <c r="I1373"/>
  <c r="G1373"/>
  <c r="I1372"/>
  <c r="G1372"/>
  <c r="I1371"/>
  <c r="G1371"/>
  <c r="I1370"/>
  <c r="G1370"/>
  <c r="I1369"/>
  <c r="G1369"/>
  <c r="I1368"/>
  <c r="G1368"/>
  <c r="I1367"/>
  <c r="G1367"/>
  <c r="I1366"/>
  <c r="G1366"/>
  <c r="I1365"/>
  <c r="G1365"/>
  <c r="I1364"/>
  <c r="G1364"/>
  <c r="I1363"/>
  <c r="G1363"/>
  <c r="I1362"/>
  <c r="G1362"/>
  <c r="I1361"/>
  <c r="G1361"/>
  <c r="I1360"/>
  <c r="G1360"/>
  <c r="I1359"/>
  <c r="G1359"/>
  <c r="I1358"/>
  <c r="G1358"/>
  <c r="I1357"/>
  <c r="G1357"/>
  <c r="I1356"/>
  <c r="G1356"/>
  <c r="I1355"/>
  <c r="G1355"/>
  <c r="I1354"/>
  <c r="G1354"/>
  <c r="I1353"/>
  <c r="G1353"/>
  <c r="I1352"/>
  <c r="G1352"/>
  <c r="I1351"/>
  <c r="G1351"/>
  <c r="I1350"/>
  <c r="G1350"/>
  <c r="I1349"/>
  <c r="G1349"/>
  <c r="I1348"/>
  <c r="G1348"/>
  <c r="I1347"/>
  <c r="G1347"/>
  <c r="I1346"/>
  <c r="G1346"/>
  <c r="I1345"/>
  <c r="G1345"/>
  <c r="I1344"/>
  <c r="G1344"/>
  <c r="I1343"/>
  <c r="G1343"/>
  <c r="I1342"/>
  <c r="G1342"/>
  <c r="I1341"/>
  <c r="G1341"/>
  <c r="I1340"/>
  <c r="G1340"/>
  <c r="I1339"/>
  <c r="G1339"/>
  <c r="I1338"/>
  <c r="G1338"/>
  <c r="I1337"/>
  <c r="G1337"/>
  <c r="I1336"/>
  <c r="G1336"/>
  <c r="I1335"/>
  <c r="G1335"/>
  <c r="I1334"/>
  <c r="G1334"/>
  <c r="I1333"/>
  <c r="G1333"/>
  <c r="I1332"/>
  <c r="G1332"/>
  <c r="I1331"/>
  <c r="G1331"/>
  <c r="I1330"/>
  <c r="G1330"/>
  <c r="I1329"/>
  <c r="G1329"/>
  <c r="I1328"/>
  <c r="G1328"/>
  <c r="I1327"/>
  <c r="G1327"/>
  <c r="I1326"/>
  <c r="G1326"/>
  <c r="I1325"/>
  <c r="G1325"/>
  <c r="I1324"/>
  <c r="G1324"/>
  <c r="I1323"/>
  <c r="G1323"/>
  <c r="I1322"/>
  <c r="G1322"/>
  <c r="I1321"/>
  <c r="G1321"/>
  <c r="I1320"/>
  <c r="G1320"/>
  <c r="I1319"/>
  <c r="G1319"/>
  <c r="I1318"/>
  <c r="G1318"/>
  <c r="I1317"/>
  <c r="G1317"/>
  <c r="I1316"/>
  <c r="G1316"/>
  <c r="I1315"/>
  <c r="G1315"/>
  <c r="I1314"/>
  <c r="G1314"/>
  <c r="I1313"/>
  <c r="G1313"/>
  <c r="I1312"/>
  <c r="G1312"/>
  <c r="I1311"/>
  <c r="G1311"/>
  <c r="I1310"/>
  <c r="G1310"/>
  <c r="I1309"/>
  <c r="G1309"/>
  <c r="I1308"/>
  <c r="G1308"/>
  <c r="I1307"/>
  <c r="G1307"/>
  <c r="I1306"/>
  <c r="G1306"/>
  <c r="I1305"/>
  <c r="G1305"/>
  <c r="I1304"/>
  <c r="G1304"/>
  <c r="I1303"/>
  <c r="G1303"/>
  <c r="I1302"/>
  <c r="G1302"/>
  <c r="I1301"/>
  <c r="G1301"/>
  <c r="I1300"/>
  <c r="G1300"/>
  <c r="I1299"/>
  <c r="G1299"/>
  <c r="I1298"/>
  <c r="G1298"/>
  <c r="I1297"/>
  <c r="G1297"/>
  <c r="I1296"/>
  <c r="G1296"/>
  <c r="I1295"/>
  <c r="G1295"/>
  <c r="I1294"/>
  <c r="G1294"/>
  <c r="I1293"/>
  <c r="G1293"/>
  <c r="I1292"/>
  <c r="G1292"/>
  <c r="I1291"/>
  <c r="G1291"/>
  <c r="I1290"/>
  <c r="G1290"/>
  <c r="I1289"/>
  <c r="G1289"/>
  <c r="I1288"/>
  <c r="G1288"/>
  <c r="I1287"/>
  <c r="G1287"/>
  <c r="I1286"/>
  <c r="G1286"/>
  <c r="I1285"/>
  <c r="G1285"/>
  <c r="I1284"/>
  <c r="G1284"/>
  <c r="I1283"/>
  <c r="G1283"/>
  <c r="I1282"/>
  <c r="G1282"/>
  <c r="I1281"/>
  <c r="G1281"/>
  <c r="I1280"/>
  <c r="G1280"/>
  <c r="I1279"/>
  <c r="G1279"/>
  <c r="I1278"/>
  <c r="G1278"/>
  <c r="I1277"/>
  <c r="G1277"/>
  <c r="I1276"/>
  <c r="G1276"/>
  <c r="I1275"/>
  <c r="G1275"/>
  <c r="I1274"/>
  <c r="G1274"/>
  <c r="I1273"/>
  <c r="G1273"/>
  <c r="I1272"/>
  <c r="G1272"/>
  <c r="I1271"/>
  <c r="G1271"/>
  <c r="I1270"/>
  <c r="G1270"/>
  <c r="I1269"/>
  <c r="G1269"/>
  <c r="I1268"/>
  <c r="G1268"/>
  <c r="I1267"/>
  <c r="G1267"/>
  <c r="I1266"/>
  <c r="G1266"/>
  <c r="I1265"/>
  <c r="G1265"/>
  <c r="I1264"/>
  <c r="G1264"/>
  <c r="I1263"/>
  <c r="G1263"/>
  <c r="I1262"/>
  <c r="G1262"/>
  <c r="I1261"/>
  <c r="G1261"/>
  <c r="I1260"/>
  <c r="G1260"/>
  <c r="I1259"/>
  <c r="G1259"/>
  <c r="I1258"/>
  <c r="G1258"/>
  <c r="I1257"/>
  <c r="G1257"/>
  <c r="I1256"/>
  <c r="G1256"/>
  <c r="I1255"/>
  <c r="G1255"/>
  <c r="I1254"/>
  <c r="G1254"/>
  <c r="I1253"/>
  <c r="G1253"/>
  <c r="I1252"/>
  <c r="G1252"/>
  <c r="I1251"/>
  <c r="G1251"/>
  <c r="I1250"/>
  <c r="G1250"/>
  <c r="I1249"/>
  <c r="G1249"/>
  <c r="I1248"/>
  <c r="G1248"/>
  <c r="I1247"/>
  <c r="G1247"/>
  <c r="I1246"/>
  <c r="G1246"/>
  <c r="I1245"/>
  <c r="G1245"/>
  <c r="I1244"/>
  <c r="G1244"/>
  <c r="I1243"/>
  <c r="G1243"/>
  <c r="I1242"/>
  <c r="G1242"/>
  <c r="I1241"/>
  <c r="G1241"/>
  <c r="I1240"/>
  <c r="G1240"/>
  <c r="I1239"/>
  <c r="G1239"/>
  <c r="I1238"/>
  <c r="G1238"/>
  <c r="I1237"/>
  <c r="G1237"/>
  <c r="I1236"/>
  <c r="G1236"/>
  <c r="I1235"/>
  <c r="G1235"/>
  <c r="I1234"/>
  <c r="G1234"/>
  <c r="I1233"/>
  <c r="G1233"/>
  <c r="I1232"/>
  <c r="G1232"/>
  <c r="I1231"/>
  <c r="G1231"/>
  <c r="I1230"/>
  <c r="G1230"/>
  <c r="I1229"/>
  <c r="G1229"/>
  <c r="I1228"/>
  <c r="G1228"/>
  <c r="I1227"/>
  <c r="G1227"/>
  <c r="I1226"/>
  <c r="G1226"/>
  <c r="I1225"/>
  <c r="G1225"/>
  <c r="I1224"/>
  <c r="G1224"/>
  <c r="I1223"/>
  <c r="G1223"/>
  <c r="I1222"/>
  <c r="G1222"/>
  <c r="I1221"/>
  <c r="G1221"/>
  <c r="I1220"/>
  <c r="G1220"/>
  <c r="I1219"/>
  <c r="G1219"/>
  <c r="I1218"/>
  <c r="G1218"/>
  <c r="I1217"/>
  <c r="G1217"/>
  <c r="I1216"/>
  <c r="G1216"/>
  <c r="I1215"/>
  <c r="G1215"/>
  <c r="I1214"/>
  <c r="G1214"/>
  <c r="I1213"/>
  <c r="G1213"/>
  <c r="I1212"/>
  <c r="G1212"/>
  <c r="I1211"/>
  <c r="G1211"/>
  <c r="I1210"/>
  <c r="G1210"/>
  <c r="I1209"/>
  <c r="G1209"/>
  <c r="I1208"/>
  <c r="G1208"/>
  <c r="I1207"/>
  <c r="G1207"/>
  <c r="I1206"/>
  <c r="G1206"/>
  <c r="I1205"/>
  <c r="G1205"/>
  <c r="I1204"/>
  <c r="G1204"/>
  <c r="I1203"/>
  <c r="G1203"/>
  <c r="I1202"/>
  <c r="G1202"/>
  <c r="I1201"/>
  <c r="G1201"/>
  <c r="I1200"/>
  <c r="G1200"/>
  <c r="I1199"/>
  <c r="G1199"/>
  <c r="I1198"/>
  <c r="G1198"/>
  <c r="I1197"/>
  <c r="G1197"/>
  <c r="I1196"/>
  <c r="G1196"/>
  <c r="I1195"/>
  <c r="G1195"/>
  <c r="I1194"/>
  <c r="G1194"/>
  <c r="I1193"/>
  <c r="G1193"/>
  <c r="I1192"/>
  <c r="G1192"/>
  <c r="I1191"/>
  <c r="G1191"/>
  <c r="I1190"/>
  <c r="G1190"/>
  <c r="I1189"/>
  <c r="G1189"/>
  <c r="I1188"/>
  <c r="G1188"/>
  <c r="I1187"/>
  <c r="G1187"/>
  <c r="I1186"/>
  <c r="G1186"/>
  <c r="I1185"/>
  <c r="G1185"/>
  <c r="I1184"/>
  <c r="G1184"/>
  <c r="I1183"/>
  <c r="G1183"/>
  <c r="I1182"/>
  <c r="G1182"/>
  <c r="I1181"/>
  <c r="G1181"/>
  <c r="I1180"/>
  <c r="G1180"/>
  <c r="I1179"/>
  <c r="G1179"/>
  <c r="I1178"/>
  <c r="G1178"/>
  <c r="I1177"/>
  <c r="G1177"/>
  <c r="I1176"/>
  <c r="G1176"/>
  <c r="I1175"/>
  <c r="G1175"/>
  <c r="I1174"/>
  <c r="G1174"/>
  <c r="I1173"/>
  <c r="G1173"/>
  <c r="I1172"/>
  <c r="G1172"/>
  <c r="I1171"/>
  <c r="G1171"/>
  <c r="I1170"/>
  <c r="G1170"/>
  <c r="I1169"/>
  <c r="G1169"/>
  <c r="I1168"/>
  <c r="G1168"/>
  <c r="I1167"/>
  <c r="G1167"/>
  <c r="I1166"/>
  <c r="G1166"/>
  <c r="I1165"/>
  <c r="G1165"/>
  <c r="I1164"/>
  <c r="G1164"/>
  <c r="I1163"/>
  <c r="G1163"/>
  <c r="I1162"/>
  <c r="G1162"/>
  <c r="I1161"/>
  <c r="G1161"/>
  <c r="I1160"/>
  <c r="G1160"/>
  <c r="I1159"/>
  <c r="G1159"/>
  <c r="I1158"/>
  <c r="G1158"/>
  <c r="I1157"/>
  <c r="G1157"/>
  <c r="I1156"/>
  <c r="G1156"/>
  <c r="I1155"/>
  <c r="G1155"/>
  <c r="I1154"/>
  <c r="G1154"/>
  <c r="I1153"/>
  <c r="G1153"/>
  <c r="I1152"/>
  <c r="G1152"/>
  <c r="I1151"/>
  <c r="G1151"/>
  <c r="I1150"/>
  <c r="G1150"/>
  <c r="I1149"/>
  <c r="G1149"/>
  <c r="I1148"/>
  <c r="G1148"/>
  <c r="I1147"/>
  <c r="G1147"/>
  <c r="I1146"/>
  <c r="G1146"/>
  <c r="I1145"/>
  <c r="G1145"/>
  <c r="I1144"/>
  <c r="G1144"/>
  <c r="I1143"/>
  <c r="G1143"/>
  <c r="I1142"/>
  <c r="G1142"/>
  <c r="I1141"/>
  <c r="G1141"/>
  <c r="I1140"/>
  <c r="G1140"/>
  <c r="I1139"/>
  <c r="G1139"/>
  <c r="I1138"/>
  <c r="G1138"/>
  <c r="I1137"/>
  <c r="G1137"/>
  <c r="I1136"/>
  <c r="G1136"/>
  <c r="I1135"/>
  <c r="G1135"/>
  <c r="I1134"/>
  <c r="G1134"/>
  <c r="I1133"/>
  <c r="G1133"/>
  <c r="I1132"/>
  <c r="G1132"/>
  <c r="I1131"/>
  <c r="G1131"/>
  <c r="I1130"/>
  <c r="G1130"/>
  <c r="I1129"/>
  <c r="G1129"/>
  <c r="I1128"/>
  <c r="G1128"/>
  <c r="I1127"/>
  <c r="G1127"/>
  <c r="I1126"/>
  <c r="G1126"/>
  <c r="I1125"/>
  <c r="G1125"/>
  <c r="I1124"/>
  <c r="G1124"/>
  <c r="I1123"/>
  <c r="G1123"/>
  <c r="I1122"/>
  <c r="G1122"/>
  <c r="I1121"/>
  <c r="G1121"/>
  <c r="I1120"/>
  <c r="G1120"/>
  <c r="I1119"/>
  <c r="G1119"/>
  <c r="I1118"/>
  <c r="G1118"/>
  <c r="I1117"/>
  <c r="G1117"/>
  <c r="I1116"/>
  <c r="G1116"/>
  <c r="I1115"/>
  <c r="G1115"/>
  <c r="I1114"/>
  <c r="G1114"/>
  <c r="I1113"/>
  <c r="G1113"/>
  <c r="I1112"/>
  <c r="G1112"/>
  <c r="I1111"/>
  <c r="G1111"/>
  <c r="I1110"/>
  <c r="G1110"/>
  <c r="I1109"/>
  <c r="G1109"/>
  <c r="I1108"/>
  <c r="G1108"/>
  <c r="I1107"/>
  <c r="G1107"/>
  <c r="I1106"/>
  <c r="G1106"/>
  <c r="I1105"/>
  <c r="G1105"/>
  <c r="I1104"/>
  <c r="G1104"/>
  <c r="I1103"/>
  <c r="G1103"/>
  <c r="I1102"/>
  <c r="G1102"/>
  <c r="I1101"/>
  <c r="G1101"/>
  <c r="I1100"/>
  <c r="G1100"/>
  <c r="I1099"/>
  <c r="G1099"/>
  <c r="I1098"/>
  <c r="G1098"/>
  <c r="I1097"/>
  <c r="G1097"/>
  <c r="I1096"/>
  <c r="G1096"/>
  <c r="I1095"/>
  <c r="G1095"/>
  <c r="I1094"/>
  <c r="G1094"/>
  <c r="I1093"/>
  <c r="G1093"/>
  <c r="I1092"/>
  <c r="G1092"/>
  <c r="I1091"/>
  <c r="G1091"/>
  <c r="I1090"/>
  <c r="G1090"/>
  <c r="I1089"/>
  <c r="G1089"/>
  <c r="I1088"/>
  <c r="G1088"/>
  <c r="I1087"/>
  <c r="G1087"/>
  <c r="I1086"/>
  <c r="G1086"/>
  <c r="I1085"/>
  <c r="G1085"/>
  <c r="I1084"/>
  <c r="G1084"/>
  <c r="I1083"/>
  <c r="G1083"/>
  <c r="I1082"/>
  <c r="G1082"/>
  <c r="I1081"/>
  <c r="G1081"/>
  <c r="I1080"/>
  <c r="G1080"/>
  <c r="I1079"/>
  <c r="G1079"/>
  <c r="I1078"/>
  <c r="G1078"/>
  <c r="I1077"/>
  <c r="G1077"/>
  <c r="I1076"/>
  <c r="G1076"/>
  <c r="I1075"/>
  <c r="G1075"/>
  <c r="I1074"/>
  <c r="G1074"/>
  <c r="I1073"/>
  <c r="G1073"/>
  <c r="I1072"/>
  <c r="G1072"/>
  <c r="I1071"/>
  <c r="G1071"/>
  <c r="I1070"/>
  <c r="G1070"/>
  <c r="I1069"/>
  <c r="G1069"/>
  <c r="I1068"/>
  <c r="G1068"/>
  <c r="I1067"/>
  <c r="G1067"/>
  <c r="I1066"/>
  <c r="G1066"/>
  <c r="I1065"/>
  <c r="G1065"/>
  <c r="I1064"/>
  <c r="G1064"/>
  <c r="I1063"/>
  <c r="G1063"/>
  <c r="I1062"/>
  <c r="G1062"/>
  <c r="I1061"/>
  <c r="G1061"/>
  <c r="I1060"/>
  <c r="G1060"/>
  <c r="I1059"/>
  <c r="G1059"/>
  <c r="I1058"/>
  <c r="G1058"/>
  <c r="I1057"/>
  <c r="G1057"/>
  <c r="I1056"/>
  <c r="G1056"/>
  <c r="I1055"/>
  <c r="G1055"/>
  <c r="I1054"/>
  <c r="G1054"/>
  <c r="I1053"/>
  <c r="G1053"/>
  <c r="I1052"/>
  <c r="G1052"/>
  <c r="I1051"/>
  <c r="G1051"/>
  <c r="I1050"/>
  <c r="G1050"/>
  <c r="I1049"/>
  <c r="G1049"/>
  <c r="I1048"/>
  <c r="G1048"/>
  <c r="I1047"/>
  <c r="G1047"/>
  <c r="I1046"/>
  <c r="G1046"/>
  <c r="I1045"/>
  <c r="G1045"/>
  <c r="I1044"/>
  <c r="G1044"/>
  <c r="I1043"/>
  <c r="G1043"/>
  <c r="I1042"/>
  <c r="G1042"/>
  <c r="I1041"/>
  <c r="G1041"/>
  <c r="I1040"/>
  <c r="G1040"/>
  <c r="I1039"/>
  <c r="G1039"/>
  <c r="I1038"/>
  <c r="G1038"/>
  <c r="I1037"/>
  <c r="G1037"/>
  <c r="I1036"/>
  <c r="G1036"/>
  <c r="I1035"/>
  <c r="G1035"/>
  <c r="I1034"/>
  <c r="G1034"/>
  <c r="I1033"/>
  <c r="G1033"/>
  <c r="I1032"/>
  <c r="G1032"/>
  <c r="I1031"/>
  <c r="G1031"/>
  <c r="I1030"/>
  <c r="G1030"/>
  <c r="I1029"/>
  <c r="G1029"/>
  <c r="I1028"/>
  <c r="G1028"/>
  <c r="I1027"/>
  <c r="G1027"/>
  <c r="I1026"/>
  <c r="G1026"/>
  <c r="I1025"/>
  <c r="G1025"/>
  <c r="I1024"/>
  <c r="G1024"/>
  <c r="I1023"/>
  <c r="G1023"/>
  <c r="I1022"/>
  <c r="G1022"/>
  <c r="I1021"/>
  <c r="G1021"/>
  <c r="I1020"/>
  <c r="G1020"/>
  <c r="I1019"/>
  <c r="G1019"/>
  <c r="I1018"/>
  <c r="G1018"/>
  <c r="I1017"/>
  <c r="G1017"/>
  <c r="I1016"/>
  <c r="G1016"/>
  <c r="I1015"/>
  <c r="G1015"/>
  <c r="I1014"/>
  <c r="G1014"/>
  <c r="I1013"/>
  <c r="G1013"/>
  <c r="I1012"/>
  <c r="G1012"/>
  <c r="I1011"/>
  <c r="G1011"/>
  <c r="I1010"/>
  <c r="G1010"/>
  <c r="I1009"/>
  <c r="G1009"/>
  <c r="I1008"/>
  <c r="G1008"/>
  <c r="I1007"/>
  <c r="G1007"/>
  <c r="I1006"/>
  <c r="G1006"/>
  <c r="I1005"/>
  <c r="G1005"/>
  <c r="I1004"/>
  <c r="G1004"/>
  <c r="I1003"/>
  <c r="G1003"/>
  <c r="I1002"/>
  <c r="G1002"/>
  <c r="I1001"/>
  <c r="G1001"/>
  <c r="I1000"/>
  <c r="G1000"/>
  <c r="I999"/>
  <c r="G999"/>
  <c r="I998"/>
  <c r="G998"/>
  <c r="I997"/>
  <c r="G997"/>
  <c r="I996"/>
  <c r="G996"/>
  <c r="I995"/>
  <c r="G995"/>
  <c r="I994"/>
  <c r="G994"/>
  <c r="I993"/>
  <c r="G993"/>
  <c r="I992"/>
  <c r="G992"/>
  <c r="I991"/>
  <c r="G991"/>
  <c r="I990"/>
  <c r="G990"/>
  <c r="I989"/>
  <c r="G989"/>
  <c r="I988"/>
  <c r="G988"/>
  <c r="I987"/>
  <c r="G987"/>
  <c r="I986"/>
  <c r="G986"/>
  <c r="I985"/>
  <c r="G985"/>
  <c r="I984"/>
  <c r="G984"/>
  <c r="I983"/>
  <c r="G983"/>
  <c r="I982"/>
  <c r="G982"/>
  <c r="I981"/>
  <c r="G981"/>
  <c r="I980"/>
  <c r="G980"/>
  <c r="I979"/>
  <c r="G979"/>
  <c r="I978"/>
  <c r="G978"/>
  <c r="I977"/>
  <c r="G977"/>
  <c r="I976"/>
  <c r="G976"/>
  <c r="I975"/>
  <c r="G975"/>
  <c r="I974"/>
  <c r="G974"/>
  <c r="I973"/>
  <c r="G973"/>
  <c r="I972"/>
  <c r="G972"/>
  <c r="I971"/>
  <c r="G971"/>
  <c r="I970"/>
  <c r="G970"/>
  <c r="I969"/>
  <c r="G969"/>
  <c r="I968"/>
  <c r="G968"/>
  <c r="I967"/>
  <c r="G967"/>
  <c r="I966"/>
  <c r="G966"/>
  <c r="I965"/>
  <c r="G965"/>
  <c r="I964"/>
  <c r="G964"/>
  <c r="I963"/>
  <c r="G963"/>
  <c r="I962"/>
  <c r="G962"/>
  <c r="I961"/>
  <c r="G961"/>
  <c r="I960"/>
  <c r="G960"/>
  <c r="I959"/>
  <c r="G959"/>
  <c r="I958"/>
  <c r="G958"/>
  <c r="I957"/>
  <c r="G957"/>
  <c r="I956"/>
  <c r="G956"/>
  <c r="I955"/>
  <c r="G955"/>
  <c r="I954"/>
  <c r="G954"/>
  <c r="I953"/>
  <c r="G953"/>
  <c r="I952"/>
  <c r="G952"/>
  <c r="I951"/>
  <c r="G951"/>
  <c r="I950"/>
  <c r="G950"/>
  <c r="I949"/>
  <c r="G949"/>
  <c r="I948"/>
  <c r="G948"/>
  <c r="I947"/>
  <c r="G947"/>
  <c r="I946"/>
  <c r="G946"/>
  <c r="I945"/>
  <c r="G945"/>
  <c r="I944"/>
  <c r="G944"/>
  <c r="I943"/>
  <c r="G943"/>
  <c r="I942"/>
  <c r="G942"/>
  <c r="I941"/>
  <c r="G941"/>
  <c r="I940"/>
  <c r="G940"/>
  <c r="I939"/>
  <c r="G939"/>
  <c r="I938"/>
  <c r="G938"/>
  <c r="I937"/>
  <c r="G937"/>
  <c r="I936"/>
  <c r="G936"/>
  <c r="I935"/>
  <c r="G935"/>
  <c r="I934"/>
  <c r="G934"/>
  <c r="I933"/>
  <c r="G933"/>
  <c r="I932"/>
  <c r="G932"/>
  <c r="I931"/>
  <c r="G931"/>
  <c r="I930"/>
  <c r="G930"/>
  <c r="I929"/>
  <c r="G929"/>
  <c r="I928"/>
  <c r="G928"/>
  <c r="I927"/>
  <c r="G927"/>
  <c r="I926"/>
  <c r="G926"/>
  <c r="I925"/>
  <c r="G925"/>
  <c r="I924"/>
  <c r="G924"/>
  <c r="I923"/>
  <c r="G923"/>
  <c r="I922"/>
  <c r="G922"/>
  <c r="I921"/>
  <c r="G921"/>
  <c r="I920"/>
  <c r="G920"/>
  <c r="I919"/>
  <c r="G919"/>
  <c r="I918"/>
  <c r="G918"/>
  <c r="I917"/>
  <c r="G917"/>
  <c r="I916"/>
  <c r="G916"/>
  <c r="I915"/>
  <c r="G915"/>
  <c r="I914"/>
  <c r="G914"/>
  <c r="I913"/>
  <c r="G913"/>
  <c r="I912"/>
  <c r="G912"/>
  <c r="I911"/>
  <c r="G911"/>
  <c r="I910"/>
  <c r="G910"/>
  <c r="I909"/>
  <c r="G909"/>
  <c r="I908"/>
  <c r="G908"/>
  <c r="I907"/>
  <c r="G907"/>
  <c r="I906"/>
  <c r="G906"/>
  <c r="I905"/>
  <c r="G905"/>
  <c r="I904"/>
  <c r="G904"/>
  <c r="I903"/>
  <c r="G903"/>
  <c r="I902"/>
  <c r="G902"/>
  <c r="I901"/>
  <c r="G901"/>
  <c r="I900"/>
  <c r="G900"/>
  <c r="I899"/>
  <c r="G899"/>
  <c r="I898"/>
  <c r="G898"/>
  <c r="I897"/>
  <c r="G897"/>
  <c r="I896"/>
  <c r="G896"/>
  <c r="I895"/>
  <c r="G895"/>
  <c r="I894"/>
  <c r="G894"/>
  <c r="I893"/>
  <c r="G893"/>
  <c r="I892"/>
  <c r="G892"/>
  <c r="I891"/>
  <c r="G891"/>
  <c r="I890"/>
  <c r="G890"/>
  <c r="I889"/>
  <c r="G889"/>
  <c r="I888"/>
  <c r="G888"/>
  <c r="I887"/>
  <c r="G887"/>
  <c r="I886"/>
  <c r="G886"/>
  <c r="I885"/>
  <c r="G885"/>
  <c r="I884"/>
  <c r="G884"/>
  <c r="I883"/>
  <c r="G883"/>
  <c r="I882"/>
  <c r="G882"/>
  <c r="I881"/>
  <c r="G881"/>
  <c r="I880"/>
  <c r="G880"/>
  <c r="I879"/>
  <c r="G879"/>
  <c r="I878"/>
  <c r="G878"/>
  <c r="I877"/>
  <c r="G877"/>
  <c r="I876"/>
  <c r="G876"/>
  <c r="I875"/>
  <c r="G875"/>
  <c r="I874"/>
  <c r="G874"/>
  <c r="I873"/>
  <c r="G873"/>
  <c r="I872"/>
  <c r="G872"/>
  <c r="I871"/>
  <c r="G871"/>
  <c r="I870"/>
  <c r="G870"/>
  <c r="I869"/>
  <c r="G869"/>
  <c r="I868"/>
  <c r="G868"/>
  <c r="I867"/>
  <c r="G867"/>
  <c r="I866"/>
  <c r="G866"/>
  <c r="I865"/>
  <c r="G865"/>
  <c r="I864"/>
  <c r="G864"/>
  <c r="I863"/>
  <c r="G863"/>
  <c r="I862"/>
  <c r="G862"/>
  <c r="I861"/>
  <c r="G861"/>
  <c r="I860"/>
  <c r="G860"/>
  <c r="I859"/>
  <c r="G859"/>
  <c r="I858"/>
  <c r="G858"/>
  <c r="I857"/>
  <c r="G857"/>
  <c r="I856"/>
  <c r="G856"/>
  <c r="I855"/>
  <c r="G855"/>
  <c r="I854"/>
  <c r="G854"/>
  <c r="I853"/>
  <c r="G853"/>
  <c r="I852"/>
  <c r="G852"/>
  <c r="I851"/>
  <c r="G851"/>
  <c r="I850"/>
  <c r="G850"/>
  <c r="I849"/>
  <c r="G849"/>
  <c r="I848"/>
  <c r="G848"/>
  <c r="I847"/>
  <c r="G847"/>
  <c r="I846"/>
  <c r="G846"/>
  <c r="I845"/>
  <c r="G845"/>
  <c r="I844"/>
  <c r="G844"/>
  <c r="I843"/>
  <c r="G843"/>
  <c r="I842"/>
  <c r="G842"/>
  <c r="I841"/>
  <c r="G841"/>
  <c r="I840"/>
  <c r="G840"/>
  <c r="I839"/>
  <c r="G839"/>
  <c r="I838"/>
  <c r="G838"/>
  <c r="I837"/>
  <c r="G837"/>
  <c r="I836"/>
  <c r="G836"/>
  <c r="I835"/>
  <c r="G835"/>
  <c r="I834"/>
  <c r="G834"/>
  <c r="I833"/>
  <c r="G833"/>
  <c r="I832"/>
  <c r="G832"/>
  <c r="I831"/>
  <c r="G831"/>
  <c r="I830"/>
  <c r="G830"/>
  <c r="I829"/>
  <c r="G829"/>
  <c r="I828"/>
  <c r="G828"/>
  <c r="I827"/>
  <c r="G827"/>
  <c r="I826"/>
  <c r="G826"/>
  <c r="I825"/>
  <c r="G825"/>
  <c r="I824"/>
  <c r="G824"/>
  <c r="I823"/>
  <c r="G823"/>
  <c r="I822"/>
  <c r="G822"/>
  <c r="I821"/>
  <c r="G821"/>
  <c r="I820"/>
  <c r="G820"/>
  <c r="I819"/>
  <c r="G819"/>
  <c r="I818"/>
  <c r="G818"/>
  <c r="I817"/>
  <c r="G817"/>
  <c r="I816"/>
  <c r="G816"/>
  <c r="I815"/>
  <c r="G815"/>
  <c r="I814"/>
  <c r="G814"/>
  <c r="I813"/>
  <c r="G813"/>
  <c r="I812"/>
  <c r="G812"/>
  <c r="I811"/>
  <c r="G811"/>
  <c r="I810"/>
  <c r="G810"/>
  <c r="I809"/>
  <c r="G809"/>
  <c r="I808"/>
  <c r="G808"/>
  <c r="I807"/>
  <c r="G807"/>
  <c r="I806"/>
  <c r="G806"/>
  <c r="I805"/>
  <c r="G805"/>
  <c r="I804"/>
  <c r="G804"/>
  <c r="I803"/>
  <c r="G803"/>
  <c r="I802"/>
  <c r="G802"/>
  <c r="I801"/>
  <c r="G801"/>
  <c r="I800"/>
  <c r="G800"/>
  <c r="I799"/>
  <c r="G799"/>
  <c r="I798"/>
  <c r="G798"/>
  <c r="I797"/>
  <c r="G797"/>
  <c r="I796"/>
  <c r="G796"/>
  <c r="I795"/>
  <c r="G795"/>
  <c r="I794"/>
  <c r="G794"/>
  <c r="I793"/>
  <c r="G793"/>
  <c r="I792"/>
  <c r="G792"/>
  <c r="I791"/>
  <c r="G791"/>
  <c r="I790"/>
  <c r="G790"/>
  <c r="I789"/>
  <c r="G789"/>
  <c r="I788"/>
  <c r="G788"/>
  <c r="I787"/>
  <c r="G787"/>
  <c r="I786"/>
  <c r="G786"/>
  <c r="I785"/>
  <c r="G785"/>
  <c r="I784"/>
  <c r="G784"/>
  <c r="I783"/>
  <c r="G783"/>
  <c r="I782"/>
  <c r="G782"/>
  <c r="I781"/>
  <c r="G781"/>
  <c r="I780"/>
  <c r="G780"/>
  <c r="I779"/>
  <c r="G779"/>
  <c r="I778"/>
  <c r="G778"/>
  <c r="I777"/>
  <c r="G777"/>
  <c r="I776"/>
  <c r="G776"/>
  <c r="I775"/>
  <c r="G775"/>
  <c r="I774"/>
  <c r="G774"/>
  <c r="I773"/>
  <c r="G773"/>
  <c r="I772"/>
  <c r="G772"/>
  <c r="I771"/>
  <c r="G771"/>
  <c r="I770"/>
  <c r="G770"/>
  <c r="I769"/>
  <c r="G769"/>
  <c r="I768"/>
  <c r="G768"/>
  <c r="I767"/>
  <c r="G767"/>
  <c r="I766"/>
  <c r="G766"/>
  <c r="I765"/>
  <c r="G765"/>
  <c r="I764"/>
  <c r="G764"/>
  <c r="I763"/>
  <c r="G763"/>
  <c r="I762"/>
  <c r="G762"/>
  <c r="I761"/>
  <c r="G761"/>
  <c r="I760"/>
  <c r="G760"/>
  <c r="I759"/>
  <c r="G759"/>
  <c r="I758"/>
  <c r="G758"/>
  <c r="I757"/>
  <c r="G757"/>
  <c r="I756"/>
  <c r="G756"/>
  <c r="I755"/>
  <c r="G755"/>
  <c r="I754"/>
  <c r="G754"/>
  <c r="I753"/>
  <c r="G753"/>
  <c r="I752"/>
  <c r="G752"/>
  <c r="I751"/>
  <c r="G751"/>
  <c r="I750"/>
  <c r="G750"/>
  <c r="I749"/>
  <c r="G749"/>
  <c r="I748"/>
  <c r="G748"/>
  <c r="I747"/>
  <c r="G747"/>
  <c r="I746"/>
  <c r="G746"/>
  <c r="I745"/>
  <c r="G745"/>
  <c r="I744"/>
  <c r="G744"/>
  <c r="I743"/>
  <c r="G743"/>
  <c r="I742"/>
  <c r="G742"/>
  <c r="I741"/>
  <c r="G741"/>
  <c r="I740"/>
  <c r="G740"/>
  <c r="I739"/>
  <c r="G739"/>
  <c r="I738"/>
  <c r="G738"/>
  <c r="I737"/>
  <c r="G737"/>
  <c r="I736"/>
  <c r="G736"/>
  <c r="I735"/>
  <c r="G735"/>
  <c r="I734"/>
  <c r="G734"/>
  <c r="I733"/>
  <c r="G733"/>
  <c r="I732"/>
  <c r="G732"/>
  <c r="I731"/>
  <c r="G731"/>
  <c r="I730"/>
  <c r="G730"/>
  <c r="I729"/>
  <c r="G729"/>
  <c r="I728"/>
  <c r="G728"/>
  <c r="I727"/>
  <c r="G727"/>
  <c r="I726"/>
  <c r="G726"/>
  <c r="I725"/>
  <c r="G725"/>
  <c r="I724"/>
  <c r="G724"/>
  <c r="I723"/>
  <c r="G723"/>
  <c r="I722"/>
  <c r="G722"/>
  <c r="I721"/>
  <c r="G721"/>
  <c r="I720"/>
  <c r="G720"/>
  <c r="I719"/>
  <c r="G719"/>
  <c r="I718"/>
  <c r="G718"/>
  <c r="I717"/>
  <c r="G717"/>
  <c r="I716"/>
  <c r="G716"/>
  <c r="I715"/>
  <c r="G715"/>
  <c r="I714"/>
  <c r="G714"/>
  <c r="I713"/>
  <c r="G713"/>
  <c r="I712"/>
  <c r="G712"/>
  <c r="I711"/>
  <c r="G711"/>
  <c r="I710"/>
  <c r="G710"/>
  <c r="I709"/>
  <c r="G709"/>
  <c r="I708"/>
  <c r="G708"/>
  <c r="I707"/>
  <c r="G707"/>
  <c r="I706"/>
  <c r="G706"/>
  <c r="I705"/>
  <c r="G705"/>
  <c r="I704"/>
  <c r="G704"/>
  <c r="I703"/>
  <c r="G703"/>
  <c r="I702"/>
  <c r="G702"/>
  <c r="I701"/>
  <c r="G701"/>
  <c r="I700"/>
  <c r="G700"/>
  <c r="I699"/>
  <c r="G699"/>
  <c r="I698"/>
  <c r="G698"/>
  <c r="I697"/>
  <c r="G697"/>
  <c r="I696"/>
  <c r="G696"/>
  <c r="I695"/>
  <c r="G695"/>
  <c r="I694"/>
  <c r="G694"/>
  <c r="I693"/>
  <c r="G693"/>
  <c r="I692"/>
  <c r="G692"/>
  <c r="I691"/>
  <c r="G691"/>
  <c r="I690"/>
  <c r="G690"/>
  <c r="I689"/>
  <c r="G689"/>
  <c r="I688"/>
  <c r="G688"/>
  <c r="I687"/>
  <c r="G687"/>
  <c r="I686"/>
  <c r="G686"/>
  <c r="I685"/>
  <c r="G685"/>
  <c r="I684"/>
  <c r="G684"/>
  <c r="I683"/>
  <c r="G683"/>
  <c r="I682"/>
  <c r="G682"/>
  <c r="I681"/>
  <c r="G681"/>
  <c r="I680"/>
  <c r="G680"/>
  <c r="I679"/>
  <c r="G679"/>
  <c r="I678"/>
  <c r="G678"/>
  <c r="I677"/>
  <c r="G677"/>
  <c r="I676"/>
  <c r="G676"/>
  <c r="I675"/>
  <c r="G675"/>
  <c r="I674"/>
  <c r="G674"/>
  <c r="I673"/>
  <c r="G673"/>
  <c r="I672"/>
  <c r="G672"/>
  <c r="I671"/>
  <c r="G671"/>
  <c r="I670"/>
  <c r="G670"/>
  <c r="I669"/>
  <c r="G669"/>
  <c r="I668"/>
  <c r="G668"/>
  <c r="I667"/>
  <c r="G667"/>
  <c r="I666"/>
  <c r="G666"/>
  <c r="I665"/>
  <c r="G665"/>
  <c r="I664"/>
  <c r="G664"/>
  <c r="I663"/>
  <c r="G663"/>
  <c r="I662"/>
  <c r="G662"/>
  <c r="I661"/>
  <c r="G661"/>
  <c r="I660"/>
  <c r="G660"/>
  <c r="I659"/>
  <c r="G659"/>
  <c r="I658"/>
  <c r="G658"/>
  <c r="I657"/>
  <c r="G657"/>
  <c r="I656"/>
  <c r="G656"/>
  <c r="I655"/>
  <c r="G655"/>
  <c r="I654"/>
  <c r="G654"/>
  <c r="I653"/>
  <c r="G653"/>
  <c r="I652"/>
  <c r="G652"/>
  <c r="I651"/>
  <c r="G651"/>
  <c r="I650"/>
  <c r="G650"/>
  <c r="I649"/>
  <c r="G649"/>
  <c r="I648"/>
  <c r="G648"/>
  <c r="I647"/>
  <c r="G647"/>
  <c r="I646"/>
  <c r="G646"/>
  <c r="I645"/>
  <c r="G645"/>
  <c r="I644"/>
  <c r="G644"/>
  <c r="I643"/>
  <c r="G643"/>
  <c r="I642"/>
  <c r="G642"/>
  <c r="I641"/>
  <c r="G641"/>
  <c r="I640"/>
  <c r="G640"/>
  <c r="I639"/>
  <c r="G639"/>
  <c r="I638"/>
  <c r="G638"/>
  <c r="I637"/>
  <c r="G637"/>
  <c r="I636"/>
  <c r="G636"/>
  <c r="I635"/>
  <c r="G635"/>
  <c r="I634"/>
  <c r="G634"/>
  <c r="I633"/>
  <c r="G633"/>
  <c r="I632"/>
  <c r="G632"/>
  <c r="I631"/>
  <c r="G631"/>
  <c r="I630"/>
  <c r="G630"/>
  <c r="I629"/>
  <c r="G629"/>
  <c r="I628"/>
  <c r="G628"/>
  <c r="I627"/>
  <c r="G627"/>
  <c r="I626"/>
  <c r="G626"/>
  <c r="I625"/>
  <c r="G625"/>
  <c r="I624"/>
  <c r="G624"/>
  <c r="I623"/>
  <c r="G623"/>
  <c r="I622"/>
  <c r="G622"/>
  <c r="I621"/>
  <c r="G621"/>
  <c r="I620"/>
  <c r="G620"/>
  <c r="I619"/>
  <c r="G619"/>
  <c r="I618"/>
  <c r="G618"/>
  <c r="I617"/>
  <c r="G617"/>
  <c r="I616"/>
  <c r="G616"/>
  <c r="I615"/>
  <c r="G615"/>
  <c r="I614"/>
  <c r="G614"/>
  <c r="I613"/>
  <c r="G613"/>
  <c r="I612"/>
  <c r="G612"/>
  <c r="I611"/>
  <c r="G611"/>
  <c r="I610"/>
  <c r="G610"/>
  <c r="I609"/>
  <c r="G609"/>
  <c r="I608"/>
  <c r="G608"/>
  <c r="I607"/>
  <c r="G607"/>
  <c r="I606"/>
  <c r="G606"/>
  <c r="I605"/>
  <c r="G605"/>
  <c r="I604"/>
  <c r="G604"/>
  <c r="I603"/>
  <c r="G603"/>
  <c r="I602"/>
  <c r="G602"/>
  <c r="I601"/>
  <c r="G601"/>
  <c r="I600"/>
  <c r="G600"/>
  <c r="I599"/>
  <c r="G599"/>
  <c r="I598"/>
  <c r="G598"/>
  <c r="I597"/>
  <c r="G597"/>
  <c r="I596"/>
  <c r="G596"/>
  <c r="I595"/>
  <c r="G595"/>
  <c r="I594"/>
  <c r="G594"/>
  <c r="I593"/>
  <c r="G593"/>
  <c r="I592"/>
  <c r="G592"/>
  <c r="I591"/>
  <c r="G591"/>
  <c r="I590"/>
  <c r="G590"/>
  <c r="I589"/>
  <c r="G589"/>
  <c r="I588"/>
  <c r="G588"/>
  <c r="I587"/>
  <c r="G587"/>
  <c r="I586"/>
  <c r="G586"/>
  <c r="I585"/>
  <c r="G585"/>
  <c r="I584"/>
  <c r="G584"/>
  <c r="I583"/>
  <c r="G583"/>
  <c r="I582"/>
  <c r="G582"/>
  <c r="I581"/>
  <c r="G581"/>
  <c r="I580"/>
  <c r="G580"/>
  <c r="I579"/>
  <c r="G579"/>
  <c r="I578"/>
  <c r="G578"/>
  <c r="I577"/>
  <c r="G577"/>
  <c r="I576"/>
  <c r="G576"/>
  <c r="I575"/>
  <c r="G575"/>
  <c r="I574"/>
  <c r="G574"/>
  <c r="I573"/>
  <c r="G573"/>
  <c r="I572"/>
  <c r="G572"/>
  <c r="I571"/>
  <c r="G571"/>
  <c r="I570"/>
  <c r="G570"/>
  <c r="I569"/>
  <c r="G569"/>
  <c r="I568"/>
  <c r="G568"/>
  <c r="I567"/>
  <c r="G567"/>
  <c r="I566"/>
  <c r="G566"/>
  <c r="I565"/>
  <c r="G565"/>
  <c r="I564"/>
  <c r="G564"/>
  <c r="I563"/>
  <c r="G563"/>
  <c r="I562"/>
  <c r="G562"/>
  <c r="I561"/>
  <c r="G561"/>
  <c r="I560"/>
  <c r="G560"/>
  <c r="I559"/>
  <c r="G559"/>
  <c r="I558"/>
  <c r="G558"/>
  <c r="I557"/>
  <c r="G557"/>
  <c r="I556"/>
  <c r="G556"/>
  <c r="I555"/>
  <c r="G555"/>
  <c r="I554"/>
  <c r="G554"/>
  <c r="I553"/>
  <c r="G553"/>
  <c r="I552"/>
  <c r="G552"/>
  <c r="I551"/>
  <c r="G551"/>
  <c r="I550"/>
  <c r="G550"/>
  <c r="I549"/>
  <c r="G549"/>
  <c r="I548"/>
  <c r="G548"/>
  <c r="I547"/>
  <c r="G547"/>
  <c r="I546"/>
  <c r="G546"/>
  <c r="I545"/>
  <c r="G545"/>
  <c r="I544"/>
  <c r="G544"/>
  <c r="I543"/>
  <c r="G543"/>
  <c r="I542"/>
  <c r="G542"/>
  <c r="I541"/>
  <c r="G541"/>
  <c r="I540"/>
  <c r="G540"/>
  <c r="I539"/>
  <c r="G539"/>
  <c r="I538"/>
  <c r="G538"/>
  <c r="I537"/>
  <c r="G537"/>
  <c r="I536"/>
  <c r="G536"/>
  <c r="I535"/>
  <c r="G535"/>
  <c r="I534"/>
  <c r="G534"/>
  <c r="I533"/>
  <c r="G533"/>
  <c r="I532"/>
  <c r="G532"/>
  <c r="I531"/>
  <c r="G531"/>
  <c r="I530"/>
  <c r="G530"/>
  <c r="I529"/>
  <c r="G529"/>
  <c r="I528"/>
  <c r="G528"/>
  <c r="I527"/>
  <c r="G527"/>
  <c r="I526"/>
  <c r="G526"/>
  <c r="I525"/>
  <c r="G525"/>
  <c r="I524"/>
  <c r="G524"/>
  <c r="I523"/>
  <c r="G523"/>
  <c r="I522"/>
  <c r="G522"/>
  <c r="I521"/>
  <c r="G521"/>
  <c r="I520"/>
  <c r="G520"/>
  <c r="I519"/>
  <c r="G519"/>
  <c r="I518"/>
  <c r="G518"/>
  <c r="I517"/>
  <c r="G517"/>
  <c r="I516"/>
  <c r="G516"/>
  <c r="I515"/>
  <c r="G515"/>
  <c r="I514"/>
  <c r="G514"/>
  <c r="I513"/>
  <c r="G513"/>
  <c r="I512"/>
  <c r="G512"/>
  <c r="I511"/>
  <c r="G511"/>
  <c r="I510"/>
  <c r="G510"/>
  <c r="I509"/>
  <c r="G509"/>
  <c r="I508"/>
  <c r="G508"/>
  <c r="I507"/>
  <c r="G507"/>
  <c r="I506"/>
  <c r="G506"/>
  <c r="I505"/>
  <c r="G505"/>
  <c r="I504"/>
  <c r="G504"/>
  <c r="I503"/>
  <c r="G503"/>
  <c r="I502"/>
  <c r="G502"/>
  <c r="I501"/>
  <c r="G501"/>
  <c r="I500"/>
  <c r="G500"/>
  <c r="I499"/>
  <c r="G499"/>
  <c r="I498"/>
  <c r="G498"/>
  <c r="I497"/>
  <c r="G497"/>
  <c r="I496"/>
  <c r="G496"/>
  <c r="I495"/>
  <c r="G495"/>
  <c r="I494"/>
  <c r="G494"/>
  <c r="I493"/>
  <c r="G493"/>
  <c r="I492"/>
  <c r="G492"/>
  <c r="I491"/>
  <c r="G491"/>
  <c r="I490"/>
  <c r="G490"/>
  <c r="I489"/>
  <c r="G489"/>
  <c r="I488"/>
  <c r="G488"/>
  <c r="I487"/>
  <c r="G487"/>
  <c r="I486"/>
  <c r="G486"/>
  <c r="I485"/>
  <c r="G485"/>
  <c r="I484"/>
  <c r="G484"/>
  <c r="I483"/>
  <c r="G483"/>
  <c r="I482"/>
  <c r="G482"/>
  <c r="I481"/>
  <c r="G481"/>
  <c r="I480"/>
  <c r="G480"/>
  <c r="I479"/>
  <c r="G479"/>
  <c r="I478"/>
  <c r="G478"/>
  <c r="I477"/>
  <c r="G477"/>
  <c r="I476"/>
  <c r="G476"/>
  <c r="I475"/>
  <c r="G475"/>
  <c r="I474"/>
  <c r="G474"/>
  <c r="I473"/>
  <c r="G473"/>
  <c r="I472"/>
  <c r="G472"/>
  <c r="I471"/>
  <c r="G471"/>
  <c r="I470"/>
  <c r="G470"/>
  <c r="I469"/>
  <c r="G469"/>
  <c r="I468"/>
  <c r="G468"/>
  <c r="I467"/>
  <c r="G467"/>
  <c r="I466"/>
  <c r="G466"/>
  <c r="I465"/>
  <c r="G465"/>
  <c r="I464"/>
  <c r="G464"/>
  <c r="I463"/>
  <c r="G463"/>
  <c r="I462"/>
  <c r="G462"/>
  <c r="I461"/>
  <c r="G461"/>
  <c r="I460"/>
  <c r="G460"/>
  <c r="I459"/>
  <c r="G459"/>
  <c r="I458"/>
  <c r="G458"/>
  <c r="I457"/>
  <c r="G457"/>
  <c r="I456"/>
  <c r="G456"/>
  <c r="I455"/>
  <c r="G455"/>
  <c r="I454"/>
  <c r="G454"/>
  <c r="I453"/>
  <c r="G453"/>
  <c r="I452"/>
  <c r="G452"/>
  <c r="I451"/>
  <c r="G451"/>
  <c r="I450"/>
  <c r="G450"/>
  <c r="I449"/>
  <c r="G449"/>
  <c r="I448"/>
  <c r="G448"/>
  <c r="I447"/>
  <c r="G447"/>
  <c r="I446"/>
  <c r="G446"/>
  <c r="I445"/>
  <c r="G445"/>
  <c r="I444"/>
  <c r="G444"/>
  <c r="I443"/>
  <c r="G443"/>
  <c r="I442"/>
  <c r="G442"/>
  <c r="I441"/>
  <c r="G441"/>
  <c r="I440"/>
  <c r="G440"/>
  <c r="I439"/>
  <c r="G439"/>
  <c r="I438"/>
  <c r="G438"/>
  <c r="I437"/>
  <c r="G437"/>
  <c r="I436"/>
  <c r="G436"/>
  <c r="I435"/>
  <c r="G435"/>
  <c r="I434"/>
  <c r="G434"/>
  <c r="I433"/>
  <c r="G433"/>
  <c r="I432"/>
  <c r="G432"/>
  <c r="I431"/>
  <c r="G431"/>
  <c r="I430"/>
  <c r="G430"/>
  <c r="I429"/>
  <c r="G429"/>
  <c r="I428"/>
  <c r="G428"/>
  <c r="I427"/>
  <c r="G427"/>
  <c r="I426"/>
  <c r="G426"/>
  <c r="I425"/>
  <c r="G425"/>
  <c r="I424"/>
  <c r="G424"/>
  <c r="I423"/>
  <c r="G423"/>
  <c r="I422"/>
  <c r="G422"/>
  <c r="I421"/>
  <c r="G421"/>
  <c r="I420"/>
  <c r="G420"/>
  <c r="I419"/>
  <c r="G419"/>
  <c r="I418"/>
  <c r="G418"/>
  <c r="I417"/>
  <c r="G417"/>
  <c r="I416"/>
  <c r="G416"/>
  <c r="I415"/>
  <c r="G415"/>
  <c r="I414"/>
  <c r="G414"/>
  <c r="I413"/>
  <c r="G413"/>
  <c r="I412"/>
  <c r="G412"/>
  <c r="I411"/>
  <c r="G411"/>
  <c r="I410"/>
  <c r="G410"/>
  <c r="I409"/>
  <c r="G409"/>
  <c r="I408"/>
  <c r="G408"/>
  <c r="I407"/>
  <c r="G407"/>
  <c r="I406"/>
  <c r="G406"/>
  <c r="I405"/>
  <c r="G405"/>
  <c r="I404"/>
  <c r="G404"/>
  <c r="I403"/>
  <c r="G403"/>
  <c r="I402"/>
  <c r="G402"/>
  <c r="I401"/>
  <c r="G401"/>
  <c r="I400"/>
  <c r="G400"/>
  <c r="I399"/>
  <c r="G399"/>
  <c r="I398"/>
  <c r="G398"/>
  <c r="I397"/>
  <c r="G397"/>
  <c r="I396"/>
  <c r="G396"/>
  <c r="I395"/>
  <c r="G395"/>
  <c r="I394"/>
  <c r="G394"/>
  <c r="I393"/>
  <c r="G393"/>
  <c r="I392"/>
  <c r="G392"/>
  <c r="I391"/>
  <c r="G391"/>
  <c r="I390"/>
  <c r="G390"/>
  <c r="I389"/>
  <c r="G389"/>
  <c r="I388"/>
  <c r="G388"/>
  <c r="I387"/>
  <c r="G387"/>
  <c r="I386"/>
  <c r="G386"/>
  <c r="I385"/>
  <c r="G385"/>
  <c r="I384"/>
  <c r="G384"/>
  <c r="I383"/>
  <c r="G383"/>
  <c r="I382"/>
  <c r="G382"/>
  <c r="I381"/>
  <c r="G381"/>
  <c r="I380"/>
  <c r="G380"/>
  <c r="I379"/>
  <c r="G379"/>
  <c r="I378"/>
  <c r="G378"/>
  <c r="I377"/>
  <c r="G377"/>
  <c r="I376"/>
  <c r="G376"/>
  <c r="I375"/>
  <c r="G375"/>
  <c r="I374"/>
  <c r="G374"/>
  <c r="I373"/>
  <c r="G373"/>
  <c r="I372"/>
  <c r="G372"/>
  <c r="I371"/>
  <c r="G371"/>
  <c r="I370"/>
  <c r="G370"/>
  <c r="I369"/>
  <c r="G369"/>
  <c r="I368"/>
  <c r="G368"/>
  <c r="I367"/>
  <c r="G367"/>
  <c r="I366"/>
  <c r="G366"/>
  <c r="I365"/>
  <c r="G365"/>
  <c r="I364"/>
  <c r="G364"/>
  <c r="I363"/>
  <c r="G363"/>
  <c r="I362"/>
  <c r="G362"/>
  <c r="I361"/>
  <c r="G361"/>
  <c r="I360"/>
  <c r="G360"/>
  <c r="I359"/>
  <c r="G359"/>
  <c r="I358"/>
  <c r="G358"/>
  <c r="I357"/>
  <c r="G357"/>
  <c r="I356"/>
  <c r="G356"/>
  <c r="I355"/>
  <c r="G355"/>
  <c r="I354"/>
  <c r="G354"/>
  <c r="I353"/>
  <c r="G353"/>
  <c r="I352"/>
  <c r="G352"/>
  <c r="I351"/>
  <c r="G351"/>
  <c r="I350"/>
  <c r="G350"/>
  <c r="I349"/>
  <c r="G349"/>
  <c r="I348"/>
  <c r="G348"/>
  <c r="I347"/>
  <c r="G347"/>
  <c r="I346"/>
  <c r="G346"/>
  <c r="I345"/>
  <c r="G345"/>
  <c r="I344"/>
  <c r="G344"/>
  <c r="I343"/>
  <c r="G343"/>
  <c r="I342"/>
  <c r="G342"/>
  <c r="I341"/>
  <c r="G341"/>
  <c r="I340"/>
  <c r="G340"/>
  <c r="I339"/>
  <c r="G339"/>
  <c r="I338"/>
  <c r="G338"/>
  <c r="I337"/>
  <c r="G337"/>
  <c r="I336"/>
  <c r="G336"/>
  <c r="I335"/>
  <c r="G335"/>
  <c r="I334"/>
  <c r="G334"/>
  <c r="I333"/>
  <c r="G333"/>
  <c r="I332"/>
  <c r="G332"/>
  <c r="I331"/>
  <c r="G331"/>
  <c r="I330"/>
  <c r="G330"/>
  <c r="I329"/>
  <c r="G329"/>
  <c r="I328"/>
  <c r="G328"/>
  <c r="I327"/>
  <c r="G327"/>
  <c r="I326"/>
  <c r="G326"/>
  <c r="I325"/>
  <c r="G325"/>
  <c r="I324"/>
  <c r="G324"/>
  <c r="I323"/>
  <c r="G323"/>
  <c r="I322"/>
  <c r="G322"/>
  <c r="I321"/>
  <c r="G321"/>
  <c r="I320"/>
  <c r="G320"/>
  <c r="I319"/>
  <c r="G319"/>
  <c r="I318"/>
  <c r="G318"/>
  <c r="I317"/>
  <c r="G317"/>
  <c r="I316"/>
  <c r="G316"/>
  <c r="I315"/>
  <c r="G315"/>
  <c r="I314"/>
  <c r="G314"/>
  <c r="I313"/>
  <c r="G313"/>
  <c r="I312"/>
  <c r="G312"/>
  <c r="I311"/>
  <c r="G311"/>
  <c r="I310"/>
  <c r="G310"/>
  <c r="I309"/>
  <c r="G309"/>
  <c r="I308"/>
  <c r="G308"/>
  <c r="I307"/>
  <c r="G307"/>
  <c r="I306"/>
  <c r="G306"/>
  <c r="I305"/>
  <c r="G305"/>
  <c r="I304"/>
  <c r="G304"/>
  <c r="I303"/>
  <c r="G303"/>
  <c r="I302"/>
  <c r="G302"/>
  <c r="I301"/>
  <c r="G301"/>
  <c r="I300"/>
  <c r="G300"/>
  <c r="I299"/>
  <c r="G299"/>
  <c r="I298"/>
  <c r="G298"/>
  <c r="I297"/>
  <c r="G297"/>
  <c r="I296"/>
  <c r="G296"/>
  <c r="I295"/>
  <c r="G295"/>
  <c r="I294"/>
  <c r="G294"/>
  <c r="I293"/>
  <c r="G293"/>
  <c r="I292"/>
  <c r="G292"/>
  <c r="I291"/>
  <c r="G291"/>
  <c r="I290"/>
  <c r="G290"/>
  <c r="I289"/>
  <c r="G289"/>
  <c r="I288"/>
  <c r="G288"/>
  <c r="I287"/>
  <c r="G287"/>
  <c r="I286"/>
  <c r="G286"/>
  <c r="I285"/>
  <c r="G285"/>
  <c r="I284"/>
  <c r="G284"/>
  <c r="I283"/>
  <c r="G283"/>
  <c r="I282"/>
  <c r="G282"/>
  <c r="I281"/>
  <c r="G281"/>
  <c r="I280"/>
  <c r="G280"/>
  <c r="I279"/>
  <c r="G279"/>
  <c r="I278"/>
  <c r="G278"/>
  <c r="I277"/>
  <c r="G277"/>
  <c r="I276"/>
  <c r="G276"/>
  <c r="I275"/>
  <c r="G275"/>
  <c r="I274"/>
  <c r="G274"/>
  <c r="I273"/>
  <c r="G273"/>
  <c r="I272"/>
  <c r="G272"/>
  <c r="I271"/>
  <c r="G271"/>
  <c r="I270"/>
  <c r="G270"/>
  <c r="I269"/>
  <c r="G269"/>
  <c r="I268"/>
  <c r="G268"/>
  <c r="I267"/>
  <c r="G267"/>
  <c r="I266"/>
  <c r="G266"/>
  <c r="I265"/>
  <c r="G265"/>
  <c r="I264"/>
  <c r="G264"/>
  <c r="I263"/>
  <c r="G263"/>
  <c r="I262"/>
  <c r="G262"/>
  <c r="I261"/>
  <c r="G261"/>
  <c r="I260"/>
  <c r="G260"/>
  <c r="I259"/>
  <c r="G259"/>
  <c r="I258"/>
  <c r="G258"/>
  <c r="I257"/>
  <c r="G257"/>
  <c r="I256"/>
  <c r="G256"/>
  <c r="I255"/>
  <c r="G255"/>
  <c r="I254"/>
  <c r="G254"/>
  <c r="I253"/>
  <c r="G253"/>
  <c r="I252"/>
  <c r="G252"/>
  <c r="I251"/>
  <c r="G251"/>
  <c r="I250"/>
  <c r="G250"/>
  <c r="I249"/>
  <c r="G249"/>
  <c r="I248"/>
  <c r="G248"/>
  <c r="I247"/>
  <c r="G247"/>
  <c r="I246"/>
  <c r="G246"/>
  <c r="I245"/>
  <c r="G245"/>
  <c r="I244"/>
  <c r="G244"/>
  <c r="I243"/>
  <c r="G243"/>
  <c r="I242"/>
  <c r="G242"/>
  <c r="I241"/>
  <c r="G241"/>
  <c r="I240"/>
  <c r="G240"/>
  <c r="I239"/>
  <c r="G239"/>
  <c r="I238"/>
  <c r="G238"/>
  <c r="I237"/>
  <c r="G237"/>
  <c r="I236"/>
  <c r="G236"/>
  <c r="I235"/>
  <c r="G235"/>
  <c r="I234"/>
  <c r="G234"/>
  <c r="I233"/>
  <c r="G233"/>
  <c r="I232"/>
  <c r="G232"/>
  <c r="I231"/>
  <c r="G231"/>
  <c r="I230"/>
  <c r="G230"/>
  <c r="I229"/>
  <c r="G229"/>
  <c r="I228"/>
  <c r="G228"/>
  <c r="I227"/>
  <c r="G227"/>
  <c r="I226"/>
  <c r="G226"/>
  <c r="I225"/>
  <c r="G225"/>
  <c r="I224"/>
  <c r="G224"/>
  <c r="I223"/>
  <c r="G223"/>
  <c r="I222"/>
  <c r="G222"/>
  <c r="I221"/>
  <c r="G221"/>
  <c r="I220"/>
  <c r="G220"/>
  <c r="I219"/>
  <c r="G219"/>
  <c r="I218"/>
  <c r="G218"/>
  <c r="I217"/>
  <c r="G217"/>
  <c r="I216"/>
  <c r="G216"/>
  <c r="I215"/>
  <c r="G215"/>
  <c r="I214"/>
  <c r="G214"/>
  <c r="I213"/>
  <c r="G213"/>
  <c r="I212"/>
  <c r="G212"/>
  <c r="I211"/>
  <c r="G211"/>
  <c r="I210"/>
  <c r="G210"/>
  <c r="I209"/>
  <c r="G209"/>
  <c r="I208"/>
  <c r="G208"/>
  <c r="I207"/>
  <c r="G207"/>
  <c r="I206"/>
  <c r="G206"/>
  <c r="I205"/>
  <c r="G205"/>
  <c r="I204"/>
  <c r="G204"/>
  <c r="I203"/>
  <c r="G203"/>
  <c r="I202"/>
  <c r="G202"/>
  <c r="I201"/>
  <c r="G201"/>
  <c r="I200"/>
  <c r="G200"/>
  <c r="I199"/>
  <c r="G199"/>
  <c r="I198"/>
  <c r="G198"/>
  <c r="I197"/>
  <c r="G197"/>
  <c r="I196"/>
  <c r="G196"/>
  <c r="I195"/>
  <c r="G195"/>
  <c r="I194"/>
  <c r="G194"/>
  <c r="I193"/>
  <c r="G193"/>
  <c r="I192"/>
  <c r="G192"/>
  <c r="I191"/>
  <c r="G191"/>
  <c r="I190"/>
  <c r="G190"/>
  <c r="I189"/>
  <c r="G189"/>
  <c r="I188"/>
  <c r="G188"/>
  <c r="I187"/>
  <c r="G187"/>
  <c r="I186"/>
  <c r="G186"/>
  <c r="I185"/>
  <c r="G185"/>
  <c r="I184"/>
  <c r="G184"/>
  <c r="I183"/>
  <c r="G183"/>
  <c r="I182"/>
  <c r="G182"/>
  <c r="I181"/>
  <c r="G181"/>
  <c r="I180"/>
  <c r="G180"/>
  <c r="I179"/>
  <c r="G179"/>
  <c r="I178"/>
  <c r="G178"/>
  <c r="I177"/>
  <c r="G177"/>
  <c r="I176"/>
  <c r="G176"/>
  <c r="I175"/>
  <c r="G175"/>
  <c r="I174"/>
  <c r="G174"/>
  <c r="I173"/>
  <c r="G173"/>
  <c r="I172"/>
  <c r="G172"/>
  <c r="I171"/>
  <c r="G171"/>
  <c r="I170"/>
  <c r="G170"/>
  <c r="I169"/>
  <c r="G169"/>
  <c r="I168"/>
  <c r="G168"/>
  <c r="I167"/>
  <c r="G167"/>
  <c r="I166"/>
  <c r="G166"/>
  <c r="I165"/>
  <c r="G165"/>
  <c r="I164"/>
  <c r="G164"/>
  <c r="I163"/>
  <c r="G163"/>
  <c r="I162"/>
  <c r="G162"/>
  <c r="I161"/>
  <c r="G161"/>
  <c r="I160"/>
  <c r="G160"/>
  <c r="I159"/>
  <c r="G159"/>
  <c r="I158"/>
  <c r="G158"/>
  <c r="I157"/>
  <c r="G157"/>
  <c r="I156"/>
  <c r="G156"/>
  <c r="I155"/>
  <c r="G155"/>
  <c r="I154"/>
  <c r="G154"/>
  <c r="I153"/>
  <c r="G153"/>
  <c r="I152"/>
  <c r="G152"/>
  <c r="I151"/>
  <c r="G151"/>
  <c r="I150"/>
  <c r="G150"/>
  <c r="I149"/>
  <c r="G149"/>
  <c r="I148"/>
  <c r="G148"/>
  <c r="I147"/>
  <c r="G147"/>
  <c r="I146"/>
  <c r="G146"/>
  <c r="I145"/>
  <c r="G145"/>
  <c r="I144"/>
  <c r="G144"/>
  <c r="I143"/>
  <c r="G143"/>
  <c r="I142"/>
  <c r="G142"/>
  <c r="I141"/>
  <c r="G141"/>
  <c r="I140"/>
  <c r="G140"/>
  <c r="I139"/>
  <c r="G139"/>
  <c r="I138"/>
  <c r="G138"/>
  <c r="I137"/>
  <c r="G137"/>
  <c r="I136"/>
  <c r="G136"/>
  <c r="I135"/>
  <c r="G135"/>
  <c r="I134"/>
  <c r="G134"/>
  <c r="I133"/>
  <c r="G133"/>
  <c r="I132"/>
  <c r="G132"/>
  <c r="I131"/>
  <c r="G131"/>
  <c r="I130"/>
  <c r="G130"/>
  <c r="I129"/>
  <c r="G129"/>
  <c r="I128"/>
  <c r="G128"/>
  <c r="I127"/>
  <c r="G127"/>
  <c r="I126"/>
  <c r="G126"/>
  <c r="I125"/>
  <c r="G125"/>
  <c r="I124"/>
  <c r="G124"/>
  <c r="I123"/>
  <c r="G123"/>
  <c r="I122"/>
  <c r="G122"/>
  <c r="I121"/>
  <c r="G121"/>
  <c r="I120"/>
  <c r="G120"/>
  <c r="I119"/>
  <c r="G119"/>
  <c r="I118"/>
  <c r="G118"/>
  <c r="I117"/>
  <c r="G117"/>
  <c r="I116"/>
  <c r="G116"/>
  <c r="I115"/>
  <c r="G115"/>
  <c r="I114"/>
  <c r="G114"/>
  <c r="I113"/>
  <c r="G113"/>
  <c r="I112"/>
  <c r="G112"/>
  <c r="I111"/>
  <c r="G111"/>
  <c r="I110"/>
  <c r="G110"/>
  <c r="I109"/>
  <c r="G109"/>
  <c r="I108"/>
  <c r="G108"/>
  <c r="I107"/>
  <c r="G107"/>
  <c r="I106"/>
  <c r="G106"/>
  <c r="I105"/>
  <c r="G105"/>
  <c r="I104"/>
  <c r="G104"/>
  <c r="I103"/>
  <c r="G103"/>
  <c r="I102"/>
  <c r="G102"/>
  <c r="I101"/>
  <c r="G101"/>
  <c r="I100"/>
  <c r="G100"/>
  <c r="I99"/>
  <c r="G99"/>
  <c r="I98"/>
  <c r="G98"/>
  <c r="I97"/>
  <c r="G97"/>
  <c r="I96"/>
  <c r="G96"/>
  <c r="I95"/>
  <c r="G95"/>
  <c r="I94"/>
  <c r="G94"/>
  <c r="I93"/>
  <c r="G93"/>
  <c r="I92"/>
  <c r="G92"/>
  <c r="I91"/>
  <c r="G91"/>
  <c r="I90"/>
  <c r="G90"/>
  <c r="I89"/>
  <c r="G89"/>
  <c r="I88"/>
  <c r="G88"/>
  <c r="I87"/>
  <c r="G87"/>
  <c r="I86"/>
  <c r="G86"/>
  <c r="I85"/>
  <c r="G85"/>
  <c r="I84"/>
  <c r="G84"/>
  <c r="I83"/>
  <c r="G83"/>
  <c r="I82"/>
  <c r="G82"/>
  <c r="I81"/>
  <c r="G81"/>
  <c r="I80"/>
  <c r="G80"/>
  <c r="I79"/>
  <c r="G79"/>
  <c r="I78"/>
  <c r="G78"/>
  <c r="I77"/>
  <c r="G77"/>
  <c r="I76"/>
  <c r="G76"/>
  <c r="I75"/>
  <c r="G75"/>
  <c r="I74"/>
  <c r="G74"/>
  <c r="I73"/>
  <c r="G73"/>
  <c r="I72"/>
  <c r="G72"/>
  <c r="I71"/>
  <c r="G71"/>
  <c r="I70"/>
  <c r="G70"/>
  <c r="I69"/>
  <c r="G69"/>
  <c r="I68"/>
  <c r="G68"/>
  <c r="I67"/>
  <c r="G67"/>
  <c r="I66"/>
  <c r="G66"/>
  <c r="I65"/>
  <c r="G65"/>
  <c r="I64"/>
  <c r="G64"/>
  <c r="I63"/>
  <c r="G63"/>
  <c r="I62"/>
  <c r="G62"/>
  <c r="I61"/>
  <c r="G61"/>
  <c r="I60"/>
  <c r="G60"/>
  <c r="G1695" s="1"/>
  <c r="I14"/>
  <c r="I13"/>
  <c r="I12"/>
  <c r="I11"/>
  <c r="I10"/>
  <c r="I1695" s="1"/>
  <c r="A5"/>
  <c r="C2" i="27"/>
  <c r="D25"/>
  <c r="C25"/>
  <c r="A6"/>
  <c r="A5"/>
  <c r="C2" i="47"/>
  <c r="D73"/>
  <c r="C73"/>
  <c r="D65"/>
  <c r="D59"/>
  <c r="C59"/>
  <c r="D54"/>
  <c r="C54"/>
  <c r="D49"/>
  <c r="D48" s="1"/>
  <c r="C48"/>
  <c r="D45"/>
  <c r="D39"/>
  <c r="D37"/>
  <c r="C37"/>
  <c r="D33"/>
  <c r="C33"/>
  <c r="D24"/>
  <c r="C24"/>
  <c r="D22"/>
  <c r="D18" s="1"/>
  <c r="D14" s="1"/>
  <c r="C18"/>
  <c r="D15"/>
  <c r="C15"/>
  <c r="C14"/>
  <c r="D11"/>
  <c r="D10" s="1"/>
  <c r="D9" s="1"/>
  <c r="C10"/>
  <c r="C9"/>
  <c r="A5"/>
  <c r="I2" i="56"/>
  <c r="A5"/>
  <c r="D18" i="3"/>
  <c r="C18"/>
  <c r="C11" i="40" l="1"/>
  <c r="D16"/>
  <c r="D11" s="1"/>
  <c r="C17" i="3"/>
  <c r="D13"/>
  <c r="C13"/>
  <c r="D17"/>
  <c r="D25"/>
  <c r="D12" i="7"/>
  <c r="C12"/>
  <c r="D25"/>
  <c r="D12" i="3" l="1"/>
  <c r="C12"/>
  <c r="J16" i="10"/>
  <c r="I10" i="9"/>
  <c r="C25" i="59" l="1"/>
  <c r="C23"/>
  <c r="C21"/>
  <c r="C19"/>
  <c r="C18"/>
  <c r="C12"/>
  <c r="C11"/>
  <c r="I2" i="35" l="1"/>
  <c r="I2" i="39"/>
  <c r="K2" i="57"/>
  <c r="I2" i="10"/>
  <c r="G2" i="18"/>
  <c r="I2" i="9"/>
  <c r="D2" i="12"/>
  <c r="C2" i="28"/>
  <c r="C2" i="5"/>
  <c r="G2" i="45"/>
  <c r="G2" i="44"/>
  <c r="L3" i="55"/>
  <c r="G2" i="34"/>
  <c r="G2" i="30"/>
  <c r="I2" i="29"/>
  <c r="C2" i="26"/>
  <c r="C2" i="7"/>
  <c r="C2" i="3"/>
  <c r="C2" i="59"/>
  <c r="A5" i="57"/>
  <c r="A6" i="59"/>
  <c r="C13" l="1"/>
  <c r="I38" i="35" l="1"/>
  <c r="A5" i="9"/>
  <c r="L35" i="55" l="1"/>
  <c r="A6"/>
  <c r="A5" i="35" l="1"/>
  <c r="A5" i="39"/>
  <c r="A5" i="10"/>
  <c r="A5" i="18"/>
  <c r="A5" i="12"/>
  <c r="A6" i="28"/>
  <c r="A6" i="5"/>
  <c r="A5" i="45"/>
  <c r="A5" i="44"/>
  <c r="A5" i="34"/>
  <c r="A5" i="30"/>
  <c r="A5" i="29"/>
  <c r="A6" i="26"/>
  <c r="A5" i="7"/>
  <c r="A5" i="3"/>
  <c r="I34" i="44" l="1"/>
  <c r="H34"/>
  <c r="D31" i="7" l="1"/>
  <c r="C31"/>
  <c r="D27"/>
  <c r="C27"/>
  <c r="C26" s="1"/>
  <c r="D26"/>
  <c r="D19"/>
  <c r="C19"/>
  <c r="D16"/>
  <c r="C16"/>
  <c r="D10"/>
  <c r="D9" s="1"/>
  <c r="D31" i="3"/>
  <c r="C31"/>
  <c r="C24" i="59" s="1"/>
  <c r="C10" i="7" l="1"/>
  <c r="C9" s="1"/>
  <c r="H34" i="45" l="1"/>
  <c r="G34"/>
  <c r="D27" i="3" l="1"/>
  <c r="C27"/>
  <c r="C22" i="59" s="1"/>
  <c r="C20" s="1"/>
  <c r="D17" i="28" l="1"/>
  <c r="C17"/>
  <c r="C14" i="59" l="1"/>
  <c r="C10" l="1"/>
  <c r="H39" i="10" l="1"/>
  <c r="H36" s="1"/>
  <c r="H32"/>
  <c r="H24"/>
  <c r="H19"/>
  <c r="H17" s="1"/>
  <c r="H14"/>
  <c r="A4" i="39" l="1"/>
  <c r="A4" i="35" l="1"/>
  <c r="H34" i="34" l="1"/>
  <c r="G34"/>
  <c r="A4"/>
  <c r="I34" i="30" l="1"/>
  <c r="H34"/>
  <c r="A4"/>
  <c r="A4" i="29"/>
  <c r="A5" i="28" l="1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0" l="1"/>
  <c r="A4" i="9"/>
  <c r="A4" i="12"/>
  <c r="A5" i="5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7" i="5"/>
  <c r="C17"/>
  <c r="D14"/>
  <c r="C14"/>
  <c r="D11"/>
  <c r="C11"/>
  <c r="D19" i="3"/>
  <c r="C19"/>
  <c r="D16"/>
  <c r="C16"/>
  <c r="D10" i="5" l="1"/>
  <c r="C10"/>
  <c r="C26" i="3"/>
  <c r="C10" s="1"/>
  <c r="D10"/>
  <c r="B9" i="10"/>
  <c r="D10" i="12"/>
  <c r="D44"/>
  <c r="J9" i="10"/>
  <c r="D26" i="3"/>
  <c r="C10" i="12"/>
  <c r="C44"/>
  <c r="D9" i="10"/>
  <c r="F9"/>
  <c r="C9" i="3" l="1"/>
  <c r="D9"/>
  <c r="C17" i="59" s="1"/>
</calcChain>
</file>

<file path=xl/comments1.xml><?xml version="1.0" encoding="utf-8"?>
<comments xmlns="http://schemas.openxmlformats.org/spreadsheetml/2006/main">
  <authors>
    <author>PC9</author>
  </authors>
  <commentList>
    <comment ref="C13" authorId="0">
      <text>
        <r>
          <rPr>
            <b/>
            <sz val="8"/>
            <color indexed="81"/>
            <rFont val="Tahoma"/>
            <family val="2"/>
          </rPr>
          <t>PC9:</t>
        </r>
        <r>
          <rPr>
            <sz val="8"/>
            <color indexed="81"/>
            <rFont val="Tahoma"/>
            <family val="2"/>
          </rPr>
          <t xml:space="preserve">
მ.შ. 1812.5 არის დამსაქმებლის საპენსიოს 2 %</t>
        </r>
      </text>
    </comment>
    <comment ref="D13" authorId="0">
      <text>
        <r>
          <rPr>
            <b/>
            <sz val="8"/>
            <color indexed="81"/>
            <rFont val="Tahoma"/>
            <family val="2"/>
          </rPr>
          <t>PC9:</t>
        </r>
        <r>
          <rPr>
            <sz val="8"/>
            <color indexed="81"/>
            <rFont val="Tahoma"/>
            <family val="2"/>
          </rPr>
          <t xml:space="preserve">
მ.შ. 17637.5-საშემოსავლოა და 3480-საპენსიო ფონდში გადახდილი
მ.შ.3400-საშემოსავლოა და 500-საპენსიოშია გადახდილი
მ.შ.1100-საპენსიო ფონდშია გადახდილი
მ.შ.70 ლარი გადახდილია საპენსიო ფონდში</t>
        </r>
      </text>
    </comment>
    <comment ref="D51" authorId="0">
      <text>
        <r>
          <rPr>
            <b/>
            <sz val="8"/>
            <color indexed="81"/>
            <rFont val="Tahoma"/>
            <family val="2"/>
          </rPr>
          <t>PC9:</t>
        </r>
        <r>
          <rPr>
            <sz val="8"/>
            <color indexed="81"/>
            <rFont val="Tahoma"/>
            <family val="2"/>
          </rPr>
          <t xml:space="preserve">
მ.შ.6262.5-საშემოსავლოა
მ.შ. 7800 საშემოსავლოა</t>
        </r>
      </text>
    </comment>
  </commentList>
</comments>
</file>

<file path=xl/comments2.xml><?xml version="1.0" encoding="utf-8"?>
<comments xmlns="http://schemas.openxmlformats.org/spreadsheetml/2006/main">
  <authors>
    <author>PC9</author>
  </authors>
  <commentList>
    <comment ref="G11" authorId="0">
      <text>
        <r>
          <rPr>
            <b/>
            <sz val="8"/>
            <color indexed="81"/>
            <rFont val="Tahoma"/>
            <family val="2"/>
          </rPr>
          <t>PC9:</t>
        </r>
        <r>
          <rPr>
            <sz val="8"/>
            <color indexed="81"/>
            <rFont val="Tahoma"/>
            <family val="2"/>
          </rPr>
          <t xml:space="preserve">
PC9:
125 ლარის სახელმწიფო შეღავათია გავრცელებული</t>
        </r>
      </text>
    </comment>
    <comment ref="I11" authorId="0">
      <text>
        <r>
          <rPr>
            <b/>
            <sz val="8"/>
            <color indexed="81"/>
            <rFont val="Tahoma"/>
            <family val="2"/>
          </rPr>
          <t>PC9:</t>
        </r>
        <r>
          <rPr>
            <sz val="8"/>
            <color indexed="81"/>
            <rFont val="Tahoma"/>
            <family val="2"/>
          </rPr>
          <t xml:space="preserve">
125 ლარის სახელმწიფო შეღავათია გავრცელებული</t>
        </r>
      </text>
    </comment>
  </commentList>
</comments>
</file>

<file path=xl/comments3.xml><?xml version="1.0" encoding="utf-8"?>
<comments xmlns="http://schemas.openxmlformats.org/spreadsheetml/2006/main">
  <authors>
    <author>PC9</author>
  </authors>
  <commentList>
    <comment ref="D11" authorId="0">
      <text>
        <r>
          <rPr>
            <b/>
            <sz val="8"/>
            <color indexed="81"/>
            <rFont val="Tahoma"/>
            <family val="2"/>
          </rPr>
          <t>PC9:</t>
        </r>
        <r>
          <rPr>
            <sz val="8"/>
            <color indexed="81"/>
            <rFont val="Tahoma"/>
            <family val="2"/>
          </rPr>
          <t xml:space="preserve">
მ.შ.44911-საშემოსავლოა და 1000-საპენსიო</t>
        </r>
      </text>
    </comment>
  </commentList>
</comments>
</file>

<file path=xl/sharedStrings.xml><?xml version="1.0" encoding="utf-8"?>
<sst xmlns="http://schemas.openxmlformats.org/spreadsheetml/2006/main" count="16628" uniqueCount="5589">
  <si>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</si>
  <si>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</si>
  <si>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</si>
  <si>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</si>
  <si>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</si>
  <si>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</si>
  <si>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</si>
  <si>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</si>
  <si>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</si>
  <si>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</si>
  <si>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</si>
  <si>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</si>
  <si>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</si>
  <si>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</si>
  <si>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</si>
  <si>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</si>
  <si>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</si>
  <si>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</si>
  <si>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</si>
  <si>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</si>
  <si>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</si>
  <si>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</si>
  <si>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</si>
  <si>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</si>
  <si>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</si>
  <si>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</si>
  <si>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</si>
  <si>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</si>
  <si>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</si>
  <si>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</si>
  <si>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</si>
  <si>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</si>
  <si>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</si>
  <si>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</si>
  <si>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</si>
  <si>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</si>
  <si>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</si>
  <si>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</si>
  <si>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</si>
  <si>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</si>
  <si>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</si>
  <si>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</si>
  <si>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</si>
  <si>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</si>
  <si>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</si>
  <si>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</si>
  <si>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</si>
  <si>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</si>
  <si>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</si>
  <si>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</si>
  <si>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</si>
  <si>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</si>
  <si>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</si>
  <si>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</si>
  <si>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</si>
  <si>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</si>
  <si>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</si>
  <si>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</si>
  <si>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</si>
  <si>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</si>
  <si>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</si>
  <si>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</si>
  <si>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</si>
  <si>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</si>
  <si>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</si>
  <si>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</si>
  <si>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</si>
  <si>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</si>
  <si>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</si>
  <si>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</si>
  <si>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</si>
  <si>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</si>
  <si>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</si>
  <si>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</si>
  <si>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</si>
  <si>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</si>
  <si>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</si>
  <si>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</si>
  <si>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</si>
  <si>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</si>
  <si>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</si>
  <si>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</si>
  <si>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</si>
  <si>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</si>
  <si>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</si>
  <si>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</si>
  <si>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</si>
  <si>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</si>
  <si>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</si>
  <si>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</si>
  <si>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</si>
  <si>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</si>
  <si>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</si>
  <si>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</si>
  <si>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</si>
  <si>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</si>
  <si>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</si>
  <si>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</si>
  <si>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</si>
  <si>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</si>
  <si>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</si>
  <si>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</si>
  <si>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</si>
  <si>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</si>
  <si>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</si>
  <si>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</si>
  <si>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</si>
  <si>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</si>
  <si>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</si>
  <si>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</si>
  <si>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</si>
  <si>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</si>
  <si>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</si>
  <si>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</si>
  <si>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</si>
  <si>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</si>
  <si>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</si>
  <si>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</si>
  <si>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</si>
  <si>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</si>
  <si>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</si>
  <si>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</si>
  <si>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</si>
  <si>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</si>
  <si>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</si>
  <si>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</si>
  <si>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</si>
  <si>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</si>
  <si>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</si>
  <si>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</si>
  <si>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</si>
  <si>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</si>
  <si>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</si>
  <si>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</si>
  <si>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</si>
  <si>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</si>
  <si>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</si>
  <si>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</si>
  <si>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</si>
  <si>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</si>
  <si>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</si>
  <si>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</si>
  <si>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</si>
  <si>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</si>
  <si>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</si>
  <si>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</si>
  <si>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</si>
  <si>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</si>
  <si>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</si>
  <si>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</si>
  <si>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</si>
  <si>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</si>
  <si>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</si>
  <si>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</si>
  <si>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</si>
  <si>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</si>
  <si>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</si>
  <si>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</si>
  <si>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</si>
  <si>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</si>
  <si>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</si>
  <si>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</si>
  <si>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</si>
  <si>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</si>
  <si>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</si>
  <si>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</si>
  <si>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</si>
  <si>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</si>
  <si>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</si>
  <si>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</si>
  <si>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</si>
  <si>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</si>
  <si>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</si>
  <si>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</si>
  <si>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</si>
  <si>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</si>
  <si>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</si>
  <si>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</si>
  <si>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</si>
  <si>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</si>
  <si>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</si>
  <si>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</si>
  <si>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</si>
  <si>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</si>
  <si>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</si>
  <si>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</si>
  <si>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</si>
  <si>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</si>
  <si>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</si>
  <si>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</si>
  <si>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</si>
  <si>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</si>
  <si>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</si>
  <si>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</si>
  <si>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</si>
  <si>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</si>
  <si>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</si>
  <si>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</si>
  <si>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</si>
  <si>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</si>
  <si>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</si>
  <si>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</si>
  <si>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</si>
  <si>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</si>
  <si>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</si>
  <si>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</si>
  <si>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</si>
  <si>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</si>
  <si>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</si>
  <si>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</si>
  <si>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</si>
  <si>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</si>
  <si>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</si>
  <si>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</si>
  <si>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</si>
  <si>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</si>
  <si>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</si>
  <si>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</si>
  <si>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</si>
  <si>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</si>
  <si>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</si>
  <si>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</si>
  <si>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</si>
  <si>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</si>
  <si>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</si>
  <si>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</si>
  <si>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</si>
  <si>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</si>
  <si>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</si>
  <si>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</si>
  <si>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</si>
  <si>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</si>
  <si>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</si>
  <si>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</si>
  <si>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</si>
  <si>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</si>
  <si>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</si>
  <si>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</si>
  <si>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</si>
  <si>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</si>
  <si>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</si>
  <si>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</si>
  <si>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</si>
  <si>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</si>
  <si>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</si>
  <si>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</si>
  <si>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</si>
  <si>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</si>
  <si>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</si>
  <si>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</si>
  <si>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</si>
  <si>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</si>
  <si>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</si>
  <si>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</si>
  <si>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</si>
  <si>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</si>
  <si>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</si>
  <si>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</si>
  <si>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</si>
  <si>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</si>
  <si>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</si>
  <si>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</si>
  <si>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</si>
  <si>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</si>
  <si>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</si>
  <si>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</si>
  <si>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</si>
  <si>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</si>
  <si>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</si>
  <si>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</si>
  <si>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</si>
  <si>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</si>
  <si>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</si>
  <si>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</si>
  <si>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</si>
  <si>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</si>
  <si>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</si>
  <si>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</si>
  <si>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</si>
  <si>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</si>
  <si>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</si>
  <si>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</si>
  <si>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</si>
  <si>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</si>
  <si>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</si>
  <si>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</si>
  <si>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</si>
  <si>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</si>
  <si>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</si>
  <si>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</si>
  <si>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</si>
  <si>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</si>
  <si>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</si>
  <si>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</si>
  <si>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</si>
  <si>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</si>
  <si>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</si>
  <si>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</si>
  <si>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</si>
  <si>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</si>
  <si>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</si>
  <si>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</si>
  <si>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</si>
  <si>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</si>
  <si>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</si>
  <si>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</si>
  <si>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</si>
  <si>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</si>
  <si>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</si>
  <si>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</si>
  <si>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</si>
  <si>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</si>
  <si>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</si>
  <si>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</si>
  <si>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</si>
  <si>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</si>
  <si>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</si>
  <si>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</si>
  <si>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</si>
  <si>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</si>
  <si>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</si>
  <si>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</si>
  <si>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</si>
  <si>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</si>
  <si>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</si>
  <si>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</si>
  <si>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</si>
  <si>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</si>
  <si>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</si>
  <si>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</si>
  <si>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</si>
  <si>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</si>
  <si>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</si>
  <si>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</si>
  <si>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</si>
  <si>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</si>
  <si>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</si>
  <si>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</si>
  <si>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</si>
  <si>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</si>
  <si>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</si>
  <si>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</si>
  <si>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</si>
  <si>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</si>
  <si>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</si>
  <si>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</si>
  <si>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</si>
  <si>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</si>
  <si>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</si>
  <si>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</si>
  <si>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</si>
  <si>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</si>
  <si>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</si>
  <si>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</si>
  <si>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</si>
  <si>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</si>
  <si>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</si>
  <si>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</si>
  <si>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</si>
  <si>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</si>
  <si>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</si>
  <si>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</si>
  <si>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</si>
  <si>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</si>
  <si>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</si>
  <si>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</si>
  <si>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</si>
  <si>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</si>
  <si>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</si>
  <si>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</si>
  <si>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</si>
  <si>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</si>
  <si>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</si>
  <si>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</si>
  <si>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</si>
  <si>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</si>
  <si>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</si>
  <si>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</si>
  <si>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</si>
  <si>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</si>
  <si>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</si>
  <si>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</si>
  <si>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</si>
  <si>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</si>
  <si>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</si>
  <si>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</si>
  <si>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</si>
  <si>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</si>
  <si>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</si>
  <si>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</si>
  <si>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</si>
  <si>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</si>
  <si>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</si>
  <si>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</si>
  <si>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</si>
  <si>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</si>
  <si>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</si>
  <si>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</si>
  <si>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</si>
  <si>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</si>
  <si>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</si>
  <si>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</si>
  <si>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</si>
  <si>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</si>
  <si>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</si>
  <si>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</si>
  <si>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</si>
  <si>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</si>
  <si>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</si>
  <si>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</si>
  <si>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</si>
  <si>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</si>
  <si>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</si>
  <si>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</si>
  <si>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</si>
  <si>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</si>
  <si>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</si>
  <si>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</si>
  <si>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</si>
  <si>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</si>
  <si>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</si>
  <si>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</si>
  <si>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</si>
  <si>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</si>
  <si>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</si>
  <si>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</si>
  <si>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</si>
  <si>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</si>
  <si>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</si>
  <si>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</si>
  <si>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</si>
  <si>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</si>
  <si>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</si>
  <si>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</si>
  <si>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</si>
  <si>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</si>
  <si>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</si>
  <si>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</si>
  <si>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</si>
  <si>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</si>
  <si>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</si>
  <si>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</si>
  <si>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</si>
  <si>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</si>
  <si>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</si>
  <si>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</si>
  <si>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</si>
  <si>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</si>
  <si>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</si>
  <si>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</si>
  <si>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</si>
  <si>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</si>
  <si>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</si>
  <si>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</si>
  <si>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</si>
  <si>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</si>
  <si>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</si>
  <si>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</si>
  <si>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</si>
  <si>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</si>
  <si>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</si>
  <si>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</si>
  <si>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</si>
  <si>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</si>
  <si>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</si>
  <si>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</si>
  <si>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</si>
  <si>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</si>
  <si>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</si>
  <si>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</si>
  <si>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</si>
  <si>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</si>
  <si>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</si>
  <si>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</si>
  <si>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</si>
  <si>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</si>
  <si>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</si>
  <si>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</si>
  <si>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</si>
  <si>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</si>
  <si>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</si>
  <si>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</si>
  <si>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</si>
  <si>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</si>
  <si>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</si>
  <si>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</si>
  <si>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</si>
  <si>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</si>
  <si>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</si>
  <si>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</si>
  <si>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</si>
  <si>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</si>
  <si>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</si>
  <si>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</si>
  <si>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</si>
  <si>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</si>
  <si>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</si>
  <si>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</si>
  <si>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</si>
  <si>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</si>
  <si>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</si>
  <si>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</si>
  <si>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</si>
  <si>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</si>
  <si>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</si>
  <si>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</si>
  <si>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</si>
  <si>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</si>
  <si>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</si>
  <si>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</si>
  <si>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მპგ "ერთიანი საქართველო-დემოკრატიული მოძრაობა "</t>
  </si>
  <si>
    <t>თიბისი</t>
  </si>
  <si>
    <t>GE07TB1113336080100005</t>
  </si>
  <si>
    <t>GEL</t>
  </si>
  <si>
    <t>შპს "ექსპოგრაფი"</t>
  </si>
  <si>
    <t>ბანერი</t>
  </si>
  <si>
    <t>ორმოცაძე დავით</t>
  </si>
  <si>
    <t>იჯარა</t>
  </si>
  <si>
    <t>თუმანიშვილი მარინა</t>
  </si>
  <si>
    <t>მპგ გაერთიანებული დემოკრატიული მოძრაობა</t>
  </si>
  <si>
    <t xml:space="preserve">სარჩევნო სუბიექტის უფლებამონაცვლეობა </t>
  </si>
  <si>
    <t>შპს ახალი ამბები</t>
  </si>
  <si>
    <t>საინფორმ.მომსახურება</t>
  </si>
  <si>
    <t>შპს მაგთიკომი</t>
  </si>
  <si>
    <t>კავშირგაბმულობის მომსახურება</t>
  </si>
  <si>
    <t>სსიპ ქ. ფოთის ვ.გუნიას სახელობის პროფესიული სახელმწიფო თეატრი</t>
  </si>
  <si>
    <t>საარჩევნო კამპანიის ტექნიკური უზრუნველყოფა</t>
  </si>
  <si>
    <t>შპს ასტილი</t>
  </si>
  <si>
    <t>სააგიტაციო მასალის დამზადება</t>
  </si>
  <si>
    <t>შპს კავკასიის ციფრული ქსელი</t>
  </si>
  <si>
    <t>სატელეფონო მომსახურება</t>
  </si>
  <si>
    <t>გადასახდელი საპენსიო სააგენტოში</t>
  </si>
  <si>
    <t>ოთარ თავართქილაძე</t>
  </si>
  <si>
    <t>აკაკი კიკვაძე</t>
  </si>
  <si>
    <t>მამუკა აჩბა</t>
  </si>
  <si>
    <t>01010002370</t>
  </si>
  <si>
    <t>GE88TB7346345066300002</t>
  </si>
  <si>
    <t>ფულადი შემოწირულობა</t>
  </si>
  <si>
    <t>აკაკი კიკვაძე,</t>
  </si>
  <si>
    <t xml:space="preserve"> 01010002370</t>
  </si>
  <si>
    <t xml:space="preserve">ოთარ თავართქილაძე, </t>
  </si>
  <si>
    <t>01025005044</t>
  </si>
  <si>
    <t xml:space="preserve">აკაკი კიკვაძე, </t>
  </si>
  <si>
    <t xml:space="preserve">მამუკა აჩბა, </t>
  </si>
  <si>
    <t>62001000351</t>
  </si>
  <si>
    <t>GE24TB7311145066300004</t>
  </si>
  <si>
    <t>GE03TB7980745061100003</t>
  </si>
  <si>
    <t>სს  თიბისი  ბანკი</t>
  </si>
  <si>
    <t>ცვეთა(ამორტიზაცია)</t>
  </si>
  <si>
    <t>ბიუჯეტში გადახდილი საურავი</t>
  </si>
  <si>
    <t>1.6.4.3</t>
  </si>
  <si>
    <t xml:space="preserve">ნინო </t>
  </si>
  <si>
    <t>ბურჯანაძე</t>
  </si>
  <si>
    <t>01026000650</t>
  </si>
  <si>
    <t>პოლიტიკური</t>
  </si>
  <si>
    <t>რუსეთი</t>
  </si>
  <si>
    <t xml:space="preserve">ანზორ </t>
  </si>
  <si>
    <t>ბიწაძე</t>
  </si>
  <si>
    <t>01026007785</t>
  </si>
  <si>
    <t xml:space="preserve">აკაკი </t>
  </si>
  <si>
    <t>კიკვაძე</t>
  </si>
  <si>
    <t>საბა ჩოლოგაური</t>
  </si>
  <si>
    <t>ქეთევანი ზაქარეიშვილი</t>
  </si>
  <si>
    <t>თამარ ზურაშვილი</t>
  </si>
  <si>
    <t>ნანა ბარნაბიშვილი</t>
  </si>
  <si>
    <t>ირაკლი ჯანიაშვილი</t>
  </si>
  <si>
    <t>ბესიკი დანელია</t>
  </si>
  <si>
    <t>გიორგი ახვლედიანი</t>
  </si>
  <si>
    <t>გრიგოლ ბარამიძე</t>
  </si>
  <si>
    <t>01003012941</t>
  </si>
  <si>
    <t>01017027991</t>
  </si>
  <si>
    <t>01008033359</t>
  </si>
  <si>
    <t>01024068919</t>
  </si>
  <si>
    <t>13001011933</t>
  </si>
  <si>
    <t>01002012305</t>
  </si>
  <si>
    <t>01003003378</t>
  </si>
  <si>
    <t>01017017510</t>
  </si>
  <si>
    <t>01018002112</t>
  </si>
  <si>
    <t>1250$ ექვივალენტი ლარში</t>
  </si>
  <si>
    <t>გორი, ლომოურის 4</t>
  </si>
  <si>
    <t>თელავი, სააკაძის მოედანი 2ა</t>
  </si>
  <si>
    <t>ოზურგეთი, ჭავჭავაძის 10, ბ.7</t>
  </si>
  <si>
    <t>ბათუმი, რუსთაველის 13/1</t>
  </si>
  <si>
    <t>23.04.2019-23.04.2020</t>
  </si>
  <si>
    <t>01.11.2019-15.11.2020</t>
  </si>
  <si>
    <t>08.20.2019-11.20.2020</t>
  </si>
  <si>
    <t>10.04.2019-10.04.2020</t>
  </si>
  <si>
    <t>500$ ექვივალენტი ლარში</t>
  </si>
  <si>
    <t>თამარ ქარუმიძე</t>
  </si>
  <si>
    <t>დემნა ხანჯალიაშვილი</t>
  </si>
  <si>
    <t>თამარ ქარცივაძე</t>
  </si>
  <si>
    <t>ლაშა ჭითანავა</t>
  </si>
  <si>
    <t>ირმა მაკარაძე</t>
  </si>
  <si>
    <t>01.01.20-31.12.20</t>
  </si>
  <si>
    <t>GE17TB7403445061100001</t>
  </si>
  <si>
    <t>ბადრი ბიწაძე, 01026000651</t>
  </si>
  <si>
    <t>01026000651</t>
  </si>
  <si>
    <t>GE82TB7302645061600026</t>
  </si>
  <si>
    <t>ოთარ თავართქილაძე, 01025005044</t>
  </si>
  <si>
    <t>აკაკი კიკვაძე, 01010002370</t>
  </si>
  <si>
    <t>ნინო ბურჯანაძე, 01026000650</t>
  </si>
  <si>
    <t>GE95TB7079145064300001</t>
  </si>
  <si>
    <t>თამარ ზურაშვილი, 01008033359</t>
  </si>
  <si>
    <t xml:space="preserve">გიორგი რევიშვილი, </t>
  </si>
  <si>
    <t>GE23TB7182045061100002</t>
  </si>
  <si>
    <t>სს "თიბისი ბანკი"</t>
  </si>
  <si>
    <t xml:space="preserve">თამარ ზურაშვილი, </t>
  </si>
  <si>
    <t xml:space="preserve">რეზო ბიწაძე, </t>
  </si>
  <si>
    <t>01026010491</t>
  </si>
  <si>
    <t>GE87TB7853736010100025</t>
  </si>
  <si>
    <t xml:space="preserve">გრიგოლ ბარამიძე, </t>
  </si>
  <si>
    <t>GE79TB7324845061100002</t>
  </si>
  <si>
    <t xml:space="preserve">ანზორ ბიწაძე, </t>
  </si>
  <si>
    <t>GE43TB7119136010100008</t>
  </si>
  <si>
    <t xml:space="preserve">გიორგი ცინცქილაძე, </t>
  </si>
  <si>
    <t>61001020622</t>
  </si>
  <si>
    <t>GE93TB7133545061100003</t>
  </si>
  <si>
    <t xml:space="preserve">ელენე იაშვილი, </t>
  </si>
  <si>
    <t>01019089135</t>
  </si>
  <si>
    <t>GE32TB7982345061100080</t>
  </si>
  <si>
    <t>გეგეშიძე ანეტა</t>
  </si>
  <si>
    <t>01005036732</t>
  </si>
  <si>
    <t>GE50BG0000000432355100</t>
  </si>
  <si>
    <t>სს "საქართველოს ბანკი"</t>
  </si>
  <si>
    <t xml:space="preserve">ლიანა ჩქარეული, </t>
  </si>
  <si>
    <t>01012018639</t>
  </si>
  <si>
    <t>GE51TB7072345061100036</t>
  </si>
  <si>
    <r>
      <t>ბუღალტერი</t>
    </r>
    <r>
      <rPr>
        <sz val="11"/>
        <rFont val="Sylfaen"/>
        <family val="1"/>
      </rPr>
      <t xml:space="preserve"> (ან საამისოდ უფლებამოსილი პასუხისმგებელი პირი)</t>
    </r>
  </si>
  <si>
    <t>მანუჩარი ომანაძე</t>
  </si>
  <si>
    <t>GE45LB0711161702914001</t>
  </si>
  <si>
    <t>01006013556</t>
  </si>
  <si>
    <t>სს "ლიბერთიბანკი"</t>
  </si>
  <si>
    <t>დავით ეხვაია</t>
  </si>
  <si>
    <t>GE15TB7718345061100103</t>
  </si>
  <si>
    <t>სხვა ფულადი შემოსავლები (არასწორად ჩარიცხული)</t>
  </si>
  <si>
    <t>სხვა ფულადი შემოსავლები (ზედმეტად ჩარიცხულის უკან დაბრუნება)</t>
  </si>
  <si>
    <t>დიდუბე, ს. მეტრეველის N18</t>
  </si>
  <si>
    <t>01.09.2020-31.08.2021</t>
  </si>
  <si>
    <t>01009018386</t>
  </si>
  <si>
    <t>მანანა მაჩაიძე</t>
  </si>
  <si>
    <t>ჩუღურეთი, წინამძღვრიშვილის 65</t>
  </si>
  <si>
    <t>01.09.2020-28.02.2021</t>
  </si>
  <si>
    <t>01008011228</t>
  </si>
  <si>
    <t>თეა ცინცქილაძე</t>
  </si>
  <si>
    <t xml:space="preserve">ისანი, ქ. წამებულის 82. ბინა </t>
  </si>
  <si>
    <t>01011034627</t>
  </si>
  <si>
    <t>ელენე ბაღდასაროვი</t>
  </si>
  <si>
    <t>სამგორი, კალოუბნის N 1</t>
  </si>
  <si>
    <t>01.09.2020-01.08.2021</t>
  </si>
  <si>
    <t>11001000406</t>
  </si>
  <si>
    <t>ნათია გვიმრაძე</t>
  </si>
  <si>
    <t>მთაწმინდა, კოსტავას ქ. N 20</t>
  </si>
  <si>
    <t>01018000260</t>
  </si>
  <si>
    <t>მარგარიტა მოსაშვილი</t>
  </si>
  <si>
    <t>კრწანისი, პუშკინის N 25</t>
  </si>
  <si>
    <t>13001005901</t>
  </si>
  <si>
    <t>დიანა ნათიძე</t>
  </si>
  <si>
    <t>ფონიჭალა, რუსთავის გზ. N 263ა</t>
  </si>
  <si>
    <t>10.09-10.11.2020</t>
  </si>
  <si>
    <t>01016002936</t>
  </si>
  <si>
    <t>ჯასიმ აგიტიანი</t>
  </si>
  <si>
    <t>ნაძალადევი, ც. დადიანის 22-24</t>
  </si>
  <si>
    <t>48001010192</t>
  </si>
  <si>
    <t>ლევან სიჭინავა</t>
  </si>
  <si>
    <t>თემქა, ლ. რჩეულიშვილის N11</t>
  </si>
  <si>
    <t>01015020823</t>
  </si>
  <si>
    <t>ბეგი მეგრელიშვილი</t>
  </si>
  <si>
    <t>გლდანი, ო.ხიზანიშვილის N8</t>
  </si>
  <si>
    <t>2500$ ექვივალენტი ლარში</t>
  </si>
  <si>
    <t>01029013548</t>
  </si>
  <si>
    <t>მადონა მიქელაძე</t>
  </si>
  <si>
    <t>მუხიანი,  4ა მკ/რ. კორ. 9</t>
  </si>
  <si>
    <t>27.08.2020-27.11.2020</t>
  </si>
  <si>
    <t>01012007371</t>
  </si>
  <si>
    <t>მარლენ ჯაფარიძე</t>
  </si>
  <si>
    <t>450$ ექვივალენტი ლარში</t>
  </si>
  <si>
    <t>ბათუმი,ვ. გორგასალი N54/35</t>
  </si>
  <si>
    <t>01.08-31.10.2020</t>
  </si>
  <si>
    <t>875$ ექვივალენტი ლარში</t>
  </si>
  <si>
    <t>ნინო ცინცქილაძე</t>
  </si>
  <si>
    <t>რუსთავი, მეგობრობის 4 ბინა 13</t>
  </si>
  <si>
    <t>01.06-15.11.2020</t>
  </si>
  <si>
    <t>ალექსი თურმანიძე</t>
  </si>
  <si>
    <t>01024017508</t>
  </si>
  <si>
    <t>ქუთაისი, შ. რუსთაველის 46, ბ.4</t>
  </si>
  <si>
    <t>22.06.2020-22.06.2021</t>
  </si>
  <si>
    <t>დავით აფრასიძე</t>
  </si>
  <si>
    <t>ზუგდიდი, ზ. გამსახურდიას 14</t>
  </si>
  <si>
    <t>01.04-15.11.2020</t>
  </si>
  <si>
    <t>19001017135</t>
  </si>
  <si>
    <t>ვლადიმერ ვეკუა</t>
  </si>
  <si>
    <t>33001056327</t>
  </si>
  <si>
    <t>20001011314</t>
  </si>
  <si>
    <t>ბორჯომი, სააკაძის ქუჩა 2</t>
  </si>
  <si>
    <t>01.06.2020-01.05.2021</t>
  </si>
  <si>
    <t>404907730</t>
  </si>
  <si>
    <t>შპს "ჯეო ჰოსპიტალს"</t>
  </si>
  <si>
    <t>ფოთი, აღმაშენებლის 30/3ბ</t>
  </si>
  <si>
    <t>01.08-30.10.2020</t>
  </si>
  <si>
    <t>42001035986</t>
  </si>
  <si>
    <t>ი.მ. დიანა ბასარია</t>
  </si>
  <si>
    <t>ახალციხე, თაბუკაშვილის 7.</t>
  </si>
  <si>
    <t>15.08-15.11.2020</t>
  </si>
  <si>
    <t>47001012212</t>
  </si>
  <si>
    <t>დალი პარუნაშვილი</t>
  </si>
  <si>
    <t>გარდაბანი, აღმაშენებლის 123</t>
  </si>
  <si>
    <t>25.08-25.11.2020</t>
  </si>
  <si>
    <t>12001003950</t>
  </si>
  <si>
    <t>ბარაქალლახ ალიევი</t>
  </si>
  <si>
    <t>ქარელი, თამარ მეფის 16</t>
  </si>
  <si>
    <t>59002007687</t>
  </si>
  <si>
    <t>მაია ჩლაიძე</t>
  </si>
  <si>
    <t>ზესტაფონი, აღმაშენებლის 5</t>
  </si>
  <si>
    <t>18001038057</t>
  </si>
  <si>
    <t>ლილი მჭედლიძე</t>
  </si>
  <si>
    <t>ხაშური, რუსტაველის ქ N58 (64)</t>
  </si>
  <si>
    <t>20.08-20.11.2020</t>
  </si>
  <si>
    <t>57001014588</t>
  </si>
  <si>
    <t>დარეჯანი ტაბუცაძე</t>
  </si>
  <si>
    <t>გურჯაანი, დ. აღმაშენებლის 28</t>
  </si>
  <si>
    <t>01.09-01.11.2020</t>
  </si>
  <si>
    <t>13001008346</t>
  </si>
  <si>
    <t>მზია მენთეშაშვილი</t>
  </si>
  <si>
    <t>ხარაგაული, ს. მეფის 10</t>
  </si>
  <si>
    <t>56001010870</t>
  </si>
  <si>
    <t>ალექსანდრე მეტრეველი</t>
  </si>
  <si>
    <t>თერჯოლა, რუსთაველის 122</t>
  </si>
  <si>
    <t>21001037526</t>
  </si>
  <si>
    <t>ლუარსაბ აბჟანდაძე</t>
  </si>
  <si>
    <t>ყვარელი, ჭავჭავაძის 190</t>
  </si>
  <si>
    <t>45001001939</t>
  </si>
  <si>
    <t>გიორგი ბაღაღოშვილი</t>
  </si>
  <si>
    <t>ამბროლაური, დვალის ქ N 3</t>
  </si>
  <si>
    <t>04001009248</t>
  </si>
  <si>
    <t>ირმა მხეიძე</t>
  </si>
  <si>
    <t>სენაკი, ქ. გამსახურდიას 84</t>
  </si>
  <si>
    <t>39001018454</t>
  </si>
  <si>
    <t>ნუგზარი შეროზია</t>
  </si>
  <si>
    <t>მარტვილი, მშვიდობის ქ. 31</t>
  </si>
  <si>
    <t>29001010335</t>
  </si>
  <si>
    <t>ჯემალ გაბისონია</t>
  </si>
  <si>
    <t>აბაშა, თავისუფლრბის ქ N 40</t>
  </si>
  <si>
    <t>02001000787</t>
  </si>
  <si>
    <t>გელა კაჭარავა</t>
  </si>
  <si>
    <t>ლაგოდეხი, ზაქათლის ქ N 14</t>
  </si>
  <si>
    <t>25001003717</t>
  </si>
  <si>
    <t>მიხეილ ჯალიაშვილი</t>
  </si>
  <si>
    <t>ჩოხატაური, დუმბაძის N 7</t>
  </si>
  <si>
    <t>46001001748</t>
  </si>
  <si>
    <t>ავთანდილ მეგრელიშვილი</t>
  </si>
  <si>
    <t>სამტრედია, რუსთაველის N 25</t>
  </si>
  <si>
    <t>37001002909</t>
  </si>
  <si>
    <t>მერი ვასაძე</t>
  </si>
  <si>
    <t>ხობი, ცოტნე დადიანის 208</t>
  </si>
  <si>
    <t>58001003692</t>
  </si>
  <si>
    <t>რუსიკო ჭითავა</t>
  </si>
  <si>
    <t>ბაღდათი, ვ/ფშაველას N6</t>
  </si>
  <si>
    <t>09001003816</t>
  </si>
  <si>
    <t>მანონი ნერგაძე</t>
  </si>
  <si>
    <t>წალკა, არისტოტელეს N5</t>
  </si>
  <si>
    <t>05.09-05.11.2020</t>
  </si>
  <si>
    <t>01005002749</t>
  </si>
  <si>
    <t>ზაზა ღვინჯილია</t>
  </si>
  <si>
    <t>წალენჯიხა, რუსთაველის N 13</t>
  </si>
  <si>
    <t>07.09-07.11.2020</t>
  </si>
  <si>
    <t>51001017795</t>
  </si>
  <si>
    <t>დავით ქანთარია</t>
  </si>
  <si>
    <t>თბილისი, ვ-ფშაველას 64</t>
  </si>
  <si>
    <t>01.09-30.11.2020</t>
  </si>
  <si>
    <t>9500$ ექვივალენტი ლარში</t>
  </si>
  <si>
    <t>შპს "რაფაელი"</t>
  </si>
  <si>
    <t>ახმეტა,</t>
  </si>
  <si>
    <t>03.09-03.11.2020</t>
  </si>
  <si>
    <t>42001004985</t>
  </si>
  <si>
    <t>ლეილა გოგნელაშვილი</t>
  </si>
  <si>
    <t>თეთრიწყარო, კოსტავას N1</t>
  </si>
  <si>
    <t>01016003038</t>
  </si>
  <si>
    <t>მზია ლობჟანიძე</t>
  </si>
  <si>
    <t>ქობულეთი, აღმაშენებლის N22</t>
  </si>
  <si>
    <t>61004053305</t>
  </si>
  <si>
    <t>თეიმურაზ ევგენიძე</t>
  </si>
  <si>
    <t>ბოლნისი, ს.ს ორბელიანის N101</t>
  </si>
  <si>
    <t>10001007854</t>
  </si>
  <si>
    <t>კარინა ნინოშვილი</t>
  </si>
  <si>
    <t>ლანჩხუთი, თავისუფლების ქ. N2</t>
  </si>
  <si>
    <t>26001000855</t>
  </si>
  <si>
    <t>ეკა ვადაჭკორია</t>
  </si>
  <si>
    <t>ჭიათურა, ყაზბეგის ქ. N 26</t>
  </si>
  <si>
    <t>54001009011</t>
  </si>
  <si>
    <t>მარუსა ასანიძე</t>
  </si>
  <si>
    <t>ასპინძა, ვარძიის ქ.N 16</t>
  </si>
  <si>
    <t>05001002409</t>
  </si>
  <si>
    <t>იზოლდა ბერიძე</t>
  </si>
  <si>
    <t>საგარეჯო, ერეკლე მეორის N76</t>
  </si>
  <si>
    <t>36001049590</t>
  </si>
  <si>
    <t>ნათია კუპატაძე</t>
  </si>
  <si>
    <t>დმანისი, 9 აპრილის N 27</t>
  </si>
  <si>
    <t>08.09-08.11.2020</t>
  </si>
  <si>
    <t>15001014418</t>
  </si>
  <si>
    <t>გურამ გურამიშვილი</t>
  </si>
  <si>
    <t>ჩხოროწყუ, გობეჩიას N25</t>
  </si>
  <si>
    <t>65002002433</t>
  </si>
  <si>
    <t>გია ბებია</t>
  </si>
  <si>
    <t>მცხეთა, დ. აღმაშენებლის N108</t>
  </si>
  <si>
    <t>01.10-01.11.2020</t>
  </si>
  <si>
    <t>31001007738</t>
  </si>
  <si>
    <t>ალექსანდრე თათარაშვილი</t>
  </si>
  <si>
    <t>ხონი, ჭანტურიას N2</t>
  </si>
  <si>
    <t>10.10-10.11.2020</t>
  </si>
  <si>
    <t>55001006372</t>
  </si>
  <si>
    <t>ნოდარ კვიციანი</t>
  </si>
  <si>
    <t>კასპი სააკაძის N 106</t>
  </si>
  <si>
    <t>08.10.20.08.11.20</t>
  </si>
  <si>
    <t>რამაზ ჯუხარიძე</t>
  </si>
  <si>
    <t>ზუგდიდი, სამეგრელოს ქუჩა, N 23</t>
  </si>
  <si>
    <t>არასწორად ჩარიცხულის უკან დაბრუნება</t>
  </si>
  <si>
    <t>მიხეილ ჯალიაშვილზე ზედმეტად ჩარიცხული იჯარა</t>
  </si>
  <si>
    <t>ნანა</t>
  </si>
  <si>
    <t>ბარნაბიშვილი</t>
  </si>
  <si>
    <t xml:space="preserve">ოთარ </t>
  </si>
  <si>
    <t>თავართქილაძე</t>
  </si>
  <si>
    <t xml:space="preserve">ბესიკი </t>
  </si>
  <si>
    <t>დანელია</t>
  </si>
  <si>
    <t>საბა</t>
  </si>
  <si>
    <t>ჩოლოური</t>
  </si>
  <si>
    <t xml:space="preserve">თამილა </t>
  </si>
  <si>
    <t>მანჯაფარაშვილი</t>
  </si>
  <si>
    <t>35001060531</t>
  </si>
  <si>
    <t>წარმომადგენელი</t>
  </si>
  <si>
    <t>სოფო</t>
  </si>
  <si>
    <t>დევდარიანი</t>
  </si>
  <si>
    <t>35001121219</t>
  </si>
  <si>
    <t xml:space="preserve">დავით </t>
  </si>
  <si>
    <t>ჩიქოვანი</t>
  </si>
  <si>
    <t>35001052004</t>
  </si>
  <si>
    <t>ვაჟა</t>
  </si>
  <si>
    <t>ბერძენიშვილი</t>
  </si>
  <si>
    <t>35001096500</t>
  </si>
  <si>
    <t>კობა</t>
  </si>
  <si>
    <t>ლომიძე</t>
  </si>
  <si>
    <t>35001025383</t>
  </si>
  <si>
    <t>ნატო</t>
  </si>
  <si>
    <t>35001096134</t>
  </si>
  <si>
    <t>ლელა</t>
  </si>
  <si>
    <t>პანიუხინი</t>
  </si>
  <si>
    <t>35001043548</t>
  </si>
  <si>
    <t>სალომე</t>
  </si>
  <si>
    <t>35001119433</t>
  </si>
  <si>
    <t>ნათელა</t>
  </si>
  <si>
    <t>პარუნაშვილი</t>
  </si>
  <si>
    <t>35001061179</t>
  </si>
  <si>
    <t xml:space="preserve">რუსუდან </t>
  </si>
  <si>
    <t>ჯალაღანია</t>
  </si>
  <si>
    <t>35001078016</t>
  </si>
  <si>
    <t xml:space="preserve">ქუჯი </t>
  </si>
  <si>
    <t>თათრიშვილი</t>
  </si>
  <si>
    <t>24001046572</t>
  </si>
  <si>
    <t>ლაზარაშვილი</t>
  </si>
  <si>
    <t>35001121232</t>
  </si>
  <si>
    <t>გიორგი</t>
  </si>
  <si>
    <t>35001115329</t>
  </si>
  <si>
    <t xml:space="preserve">ხათუნა </t>
  </si>
  <si>
    <t>35001041068</t>
  </si>
  <si>
    <t>35401129108</t>
  </si>
  <si>
    <t xml:space="preserve">იაგო </t>
  </si>
  <si>
    <t>ახალკაცი</t>
  </si>
  <si>
    <t>01019066316</t>
  </si>
  <si>
    <t>ბაგაური</t>
  </si>
  <si>
    <t>35001053739</t>
  </si>
  <si>
    <t>თეონა</t>
  </si>
  <si>
    <t>პირველი</t>
  </si>
  <si>
    <t>31001044380</t>
  </si>
  <si>
    <t xml:space="preserve">თემურ </t>
  </si>
  <si>
    <t>ნოზაძე</t>
  </si>
  <si>
    <t>01011091133</t>
  </si>
  <si>
    <t>ცისანა</t>
  </si>
  <si>
    <t>დავითაშვილი</t>
  </si>
  <si>
    <t>35001103835</t>
  </si>
  <si>
    <t>ლამარა</t>
  </si>
  <si>
    <t>ათაბეგაშვილი</t>
  </si>
  <si>
    <t>35001104170</t>
  </si>
  <si>
    <t xml:space="preserve">მაკა </t>
  </si>
  <si>
    <t>ღიბრაძე</t>
  </si>
  <si>
    <t>35001088430</t>
  </si>
  <si>
    <t xml:space="preserve">თამარი </t>
  </si>
  <si>
    <t>ლობჟანიძე</t>
  </si>
  <si>
    <t>35001118783</t>
  </si>
  <si>
    <t>ირმა</t>
  </si>
  <si>
    <t>ბერაძე</t>
  </si>
  <si>
    <t>12001015493</t>
  </si>
  <si>
    <t>მადლენა</t>
  </si>
  <si>
    <t>თითბერიძე</t>
  </si>
  <si>
    <t>62005001093</t>
  </si>
  <si>
    <t>ლუდმილა</t>
  </si>
  <si>
    <t>ნინიძე</t>
  </si>
  <si>
    <t>12001023686</t>
  </si>
  <si>
    <t>მამუკა</t>
  </si>
  <si>
    <t>ბოჭორიძე</t>
  </si>
  <si>
    <t>35001052728</t>
  </si>
  <si>
    <t>დედიკო</t>
  </si>
  <si>
    <t>35001030332</t>
  </si>
  <si>
    <t>ზაზა</t>
  </si>
  <si>
    <t>ზედელაშვილი</t>
  </si>
  <si>
    <t>01023008646</t>
  </si>
  <si>
    <t xml:space="preserve">სალომე </t>
  </si>
  <si>
    <t>ჯიჯელავა</t>
  </si>
  <si>
    <t>62002006358</t>
  </si>
  <si>
    <t>ლიკა</t>
  </si>
  <si>
    <t>ნერგაძე</t>
  </si>
  <si>
    <t>20001028179</t>
  </si>
  <si>
    <t>დარეჯან</t>
  </si>
  <si>
    <t>ნეფარიძე</t>
  </si>
  <si>
    <t>35001013412</t>
  </si>
  <si>
    <t>ნინო</t>
  </si>
  <si>
    <t>გოგოლაძე</t>
  </si>
  <si>
    <t>35001120135</t>
  </si>
  <si>
    <t>მაია</t>
  </si>
  <si>
    <t>შანიძე</t>
  </si>
  <si>
    <t>35001036474</t>
  </si>
  <si>
    <t>თამთა</t>
  </si>
  <si>
    <t>35001124181</t>
  </si>
  <si>
    <t xml:space="preserve">ქეთევან </t>
  </si>
  <si>
    <t>მახარობლიძე</t>
  </si>
  <si>
    <t xml:space="preserve">გვანცა </t>
  </si>
  <si>
    <t>ირემაძე</t>
  </si>
  <si>
    <t>35001099091</t>
  </si>
  <si>
    <t>ვენერა</t>
  </si>
  <si>
    <t>აჩელაშვილი</t>
  </si>
  <si>
    <t>35001054739</t>
  </si>
  <si>
    <t>ოქრომელიძე</t>
  </si>
  <si>
    <t>35001057375</t>
  </si>
  <si>
    <t xml:space="preserve">ეკატერინე </t>
  </si>
  <si>
    <t>35001056410</t>
  </si>
  <si>
    <t xml:space="preserve">მარიამი </t>
  </si>
  <si>
    <t>ჩაჩანიძე</t>
  </si>
  <si>
    <t>35001119639</t>
  </si>
  <si>
    <t>35001122124</t>
  </si>
  <si>
    <t>თორნიკე</t>
  </si>
  <si>
    <t>35001121888</t>
  </si>
  <si>
    <t>ნარგიზა</t>
  </si>
  <si>
    <t>გვასალია</t>
  </si>
  <si>
    <t>62001016669</t>
  </si>
  <si>
    <t>მარიამ</t>
  </si>
  <si>
    <t>კილასონია</t>
  </si>
  <si>
    <t>35701130659</t>
  </si>
  <si>
    <t>შენგელაია</t>
  </si>
  <si>
    <t>01017045079</t>
  </si>
  <si>
    <t>ხორავა</t>
  </si>
  <si>
    <t>42001034311</t>
  </si>
  <si>
    <t>ირინა</t>
  </si>
  <si>
    <t>გოგლიძე</t>
  </si>
  <si>
    <t>01017002536</t>
  </si>
  <si>
    <t>ლალი</t>
  </si>
  <si>
    <t>ლომინეიშვილი</t>
  </si>
  <si>
    <t>33001059004</t>
  </si>
  <si>
    <t>ხაფავა</t>
  </si>
  <si>
    <t>01008063903</t>
  </si>
  <si>
    <t>ხურციძე</t>
  </si>
  <si>
    <t>33001073180</t>
  </si>
  <si>
    <t>გურამ</t>
  </si>
  <si>
    <t>ფარადაშვილი</t>
  </si>
  <si>
    <t>01017027246</t>
  </si>
  <si>
    <t>ნოდარ</t>
  </si>
  <si>
    <t>შალამბერიძე</t>
  </si>
  <si>
    <t>01017052457</t>
  </si>
  <si>
    <t>თეა</t>
  </si>
  <si>
    <t>მამულაშვილი</t>
  </si>
  <si>
    <t>01030047994</t>
  </si>
  <si>
    <t>ნინა</t>
  </si>
  <si>
    <t>ცერცვაძე</t>
  </si>
  <si>
    <t>01027071160</t>
  </si>
  <si>
    <t>შეროზია</t>
  </si>
  <si>
    <t>01005033017</t>
  </si>
  <si>
    <t>კორკოტაშვილი</t>
  </si>
  <si>
    <t>01005033464</t>
  </si>
  <si>
    <t>ჩხარტიშვილი</t>
  </si>
  <si>
    <t>01019073571</t>
  </si>
  <si>
    <t>კილაძე</t>
  </si>
  <si>
    <t>01019077224</t>
  </si>
  <si>
    <t>თამარ</t>
  </si>
  <si>
    <t>ქემოკლიძე</t>
  </si>
  <si>
    <t>01019069578</t>
  </si>
  <si>
    <t>ნატა</t>
  </si>
  <si>
    <t>ზანდუკელი</t>
  </si>
  <si>
    <t>01024077167</t>
  </si>
  <si>
    <t>ელიკო</t>
  </si>
  <si>
    <t>დათუნაშვილი</t>
  </si>
  <si>
    <t>33001012987</t>
  </si>
  <si>
    <t>01008063902</t>
  </si>
  <si>
    <t>მეუნარგია</t>
  </si>
  <si>
    <t>01008054763</t>
  </si>
  <si>
    <t>ქეთევან</t>
  </si>
  <si>
    <t>გერლიანი</t>
  </si>
  <si>
    <t>01010019086</t>
  </si>
  <si>
    <t>მანანა</t>
  </si>
  <si>
    <t>მაისაშვილი</t>
  </si>
  <si>
    <t>04001001616</t>
  </si>
  <si>
    <t>ანა</t>
  </si>
  <si>
    <t>შუბითიძე</t>
  </si>
  <si>
    <t>62002001210</t>
  </si>
  <si>
    <t>ჯეინი</t>
  </si>
  <si>
    <t>ჭელიძე</t>
  </si>
  <si>
    <t>01010009113</t>
  </si>
  <si>
    <t>კელი</t>
  </si>
  <si>
    <t>გოგიძე</t>
  </si>
  <si>
    <t>01308065233</t>
  </si>
  <si>
    <t>რუსუდანი</t>
  </si>
  <si>
    <t>სუთიძე</t>
  </si>
  <si>
    <t>01018002148</t>
  </si>
  <si>
    <t>ყვირილიანი</t>
  </si>
  <si>
    <t>49001012602</t>
  </si>
  <si>
    <t>ეკატერინე</t>
  </si>
  <si>
    <t>ჭანტურია</t>
  </si>
  <si>
    <t>62002005220</t>
  </si>
  <si>
    <t>ირა</t>
  </si>
  <si>
    <t>39001015195</t>
  </si>
  <si>
    <t>დიღმელიშვილი</t>
  </si>
  <si>
    <t>01008058890</t>
  </si>
  <si>
    <t>ქობულაძე</t>
  </si>
  <si>
    <t>01011070777</t>
  </si>
  <si>
    <t>ლევან</t>
  </si>
  <si>
    <t>რამაზაშვილი</t>
  </si>
  <si>
    <t>01005044688</t>
  </si>
  <si>
    <t>ნიკოლოზ</t>
  </si>
  <si>
    <t>მელიქიძე</t>
  </si>
  <si>
    <t>01008056962</t>
  </si>
  <si>
    <t>ელენე</t>
  </si>
  <si>
    <t>ელიზბარაშვილი</t>
  </si>
  <si>
    <t>01017053253</t>
  </si>
  <si>
    <t>გულიაშვილი</t>
  </si>
  <si>
    <t>01017049137</t>
  </si>
  <si>
    <t>01005042552</t>
  </si>
  <si>
    <t>ჯანდიერი</t>
  </si>
  <si>
    <t>01008055538</t>
  </si>
  <si>
    <t>კეკელია</t>
  </si>
  <si>
    <t>01030037185</t>
  </si>
  <si>
    <t>01030013301</t>
  </si>
  <si>
    <t>მირველაშვილი</t>
  </si>
  <si>
    <t>01010011371</t>
  </si>
  <si>
    <t>ჭუმბურიძე</t>
  </si>
  <si>
    <t>01021015757</t>
  </si>
  <si>
    <t>ბექელაძე</t>
  </si>
  <si>
    <t>60001046552</t>
  </si>
  <si>
    <t>ბუაჩიძე</t>
  </si>
  <si>
    <t>60001005747</t>
  </si>
  <si>
    <t>ნონა</t>
  </si>
  <si>
    <t>შავერდაშვილი</t>
  </si>
  <si>
    <t>01005041887</t>
  </si>
  <si>
    <t>ჯაფარიძე</t>
  </si>
  <si>
    <t>01010017307</t>
  </si>
  <si>
    <t>მეგი</t>
  </si>
  <si>
    <t>ჩიტაშვილი</t>
  </si>
  <si>
    <t>01010017374</t>
  </si>
  <si>
    <t>ირაკლი</t>
  </si>
  <si>
    <t>არჩვაძე</t>
  </si>
  <si>
    <t>01024057399</t>
  </si>
  <si>
    <t>ანი</t>
  </si>
  <si>
    <t>სადაღიშვილი</t>
  </si>
  <si>
    <t>59001070822</t>
  </si>
  <si>
    <t>წიტაიშვილი</t>
  </si>
  <si>
    <t>33001077049</t>
  </si>
  <si>
    <t>ცხვედაძე</t>
  </si>
  <si>
    <t>01011088081</t>
  </si>
  <si>
    <t>გირგვლიანი</t>
  </si>
  <si>
    <t>01019008199</t>
  </si>
  <si>
    <t>ელეონორა</t>
  </si>
  <si>
    <t>მაკიევა</t>
  </si>
  <si>
    <t>01017013865</t>
  </si>
  <si>
    <t>გაბუნია</t>
  </si>
  <si>
    <t>01008026148</t>
  </si>
  <si>
    <t>გონგლაძე</t>
  </si>
  <si>
    <t>01009019749</t>
  </si>
  <si>
    <t>ძაძამია</t>
  </si>
  <si>
    <t>62001004373</t>
  </si>
  <si>
    <t>უჩა</t>
  </si>
  <si>
    <t>მგელაძე</t>
  </si>
  <si>
    <t>33001049524</t>
  </si>
  <si>
    <t>კიკალიშვილი</t>
  </si>
  <si>
    <t>01010005293</t>
  </si>
  <si>
    <t>თეთრაძე</t>
  </si>
  <si>
    <t>01028005113</t>
  </si>
  <si>
    <t>პაატა</t>
  </si>
  <si>
    <t>გულისაშვილი</t>
  </si>
  <si>
    <t>01010013465</t>
  </si>
  <si>
    <t>ხატია</t>
  </si>
  <si>
    <t>ჯღამაია</t>
  </si>
  <si>
    <t>39001044424</t>
  </si>
  <si>
    <t>ვალიდა</t>
  </si>
  <si>
    <t>ხიჯაკაძე</t>
  </si>
  <si>
    <t>18001063130</t>
  </si>
  <si>
    <t>ხათუნა</t>
  </si>
  <si>
    <t>01008056069</t>
  </si>
  <si>
    <t>გოჩაშვილი</t>
  </si>
  <si>
    <t>01017055770</t>
  </si>
  <si>
    <t>იუიკოვა</t>
  </si>
  <si>
    <t>01012024442</t>
  </si>
  <si>
    <t>01005019546</t>
  </si>
  <si>
    <t>მადონა</t>
  </si>
  <si>
    <t>მიქაია</t>
  </si>
  <si>
    <t>62001005771</t>
  </si>
  <si>
    <t>მეტრეველი</t>
  </si>
  <si>
    <t>01008040461</t>
  </si>
  <si>
    <t>ნუცა</t>
  </si>
  <si>
    <t>გოგალაძე</t>
  </si>
  <si>
    <t>01017038723</t>
  </si>
  <si>
    <t>როსტოშვილი</t>
  </si>
  <si>
    <t>13001048776</t>
  </si>
  <si>
    <t>მეზურნიშვილი</t>
  </si>
  <si>
    <t>01008031575</t>
  </si>
  <si>
    <t>ხორგუანი</t>
  </si>
  <si>
    <t>01008018221</t>
  </si>
  <si>
    <t>57001057574</t>
  </si>
  <si>
    <t>01008036381</t>
  </si>
  <si>
    <t>ლიანა</t>
  </si>
  <si>
    <t>გოგოძე</t>
  </si>
  <si>
    <t>01201128099</t>
  </si>
  <si>
    <t>დიანა</t>
  </si>
  <si>
    <t>აბაშიშვილი</t>
  </si>
  <si>
    <t>59001074512</t>
  </si>
  <si>
    <t>ავთანდილ</t>
  </si>
  <si>
    <t>18001003706</t>
  </si>
  <si>
    <t>აბულაძე</t>
  </si>
  <si>
    <t>16001020811</t>
  </si>
  <si>
    <t>სეფიაშვილი</t>
  </si>
  <si>
    <t>01027074503</t>
  </si>
  <si>
    <t>ოთარ</t>
  </si>
  <si>
    <t>ქურდაძე</t>
  </si>
  <si>
    <t>57001056684</t>
  </si>
  <si>
    <t>ელიზბარ</t>
  </si>
  <si>
    <t>01008062190</t>
  </si>
  <si>
    <t>მერაბი</t>
  </si>
  <si>
    <t>მეგრელიძე</t>
  </si>
  <si>
    <t>01009023296</t>
  </si>
  <si>
    <t>01001091292</t>
  </si>
  <si>
    <t>01024084347</t>
  </si>
  <si>
    <t>თოფურია</t>
  </si>
  <si>
    <t>01504092036</t>
  </si>
  <si>
    <t>მაზმიშვილი</t>
  </si>
  <si>
    <t>01019078945</t>
  </si>
  <si>
    <t>ესტატე</t>
  </si>
  <si>
    <t>ზაქაიძე</t>
  </si>
  <si>
    <t>01008055604</t>
  </si>
  <si>
    <t>გოარ</t>
  </si>
  <si>
    <t>პარონიანი</t>
  </si>
  <si>
    <t>01010007511</t>
  </si>
  <si>
    <t>აჩი</t>
  </si>
  <si>
    <t>ზედგინიძე</t>
  </si>
  <si>
    <t>01019078947</t>
  </si>
  <si>
    <t>მერი</t>
  </si>
  <si>
    <t>შეყლაშვილი</t>
  </si>
  <si>
    <t>01024088465</t>
  </si>
  <si>
    <t>ზაალიშვილი-გოგიძე</t>
  </si>
  <si>
    <t>01024029730</t>
  </si>
  <si>
    <t>პაპუაშვილი</t>
  </si>
  <si>
    <t>01008055858</t>
  </si>
  <si>
    <t>ამალია</t>
  </si>
  <si>
    <t>არსენიანი</t>
  </si>
  <si>
    <t>01027019384</t>
  </si>
  <si>
    <t>მარინა</t>
  </si>
  <si>
    <t>თებლოშვილი</t>
  </si>
  <si>
    <t>01002024122</t>
  </si>
  <si>
    <t>ილურიძე</t>
  </si>
  <si>
    <t>01005019856</t>
  </si>
  <si>
    <t xml:space="preserve">ნიკოლოზ </t>
  </si>
  <si>
    <t>01017056770</t>
  </si>
  <si>
    <t>ალექსი</t>
  </si>
  <si>
    <t>ხაჟომია</t>
  </si>
  <si>
    <t>29001036557</t>
  </si>
  <si>
    <t>ნელი</t>
  </si>
  <si>
    <t>ატოიანი</t>
  </si>
  <si>
    <t>01024018623</t>
  </si>
  <si>
    <t>ყურაშვილი</t>
  </si>
  <si>
    <t>01012010573</t>
  </si>
  <si>
    <t>სიხარულიძე</t>
  </si>
  <si>
    <t>01024070685</t>
  </si>
  <si>
    <t>საბანაძე</t>
  </si>
  <si>
    <t>01024048928</t>
  </si>
  <si>
    <t>კვიწინაძე</t>
  </si>
  <si>
    <t>01024086755</t>
  </si>
  <si>
    <t>მაგდა</t>
  </si>
  <si>
    <t>01024025177</t>
  </si>
  <si>
    <t>ლაურა</t>
  </si>
  <si>
    <t>ციცვიძე</t>
  </si>
  <si>
    <t>01006000371</t>
  </si>
  <si>
    <t>სოფრომაძე</t>
  </si>
  <si>
    <t>18301075878</t>
  </si>
  <si>
    <t>ია</t>
  </si>
  <si>
    <t>სხულუხია</t>
  </si>
  <si>
    <t>01017012239</t>
  </si>
  <si>
    <t>01008047050</t>
  </si>
  <si>
    <t>ჩხაიძე</t>
  </si>
  <si>
    <t>01024083751</t>
  </si>
  <si>
    <t>ეთერ</t>
  </si>
  <si>
    <t>ბეჟანიშვილი</t>
  </si>
  <si>
    <t>01008051014</t>
  </si>
  <si>
    <t>ციცინო</t>
  </si>
  <si>
    <t>ტყეშელაშვილი</t>
  </si>
  <si>
    <t>01008038225</t>
  </si>
  <si>
    <t>33001076984</t>
  </si>
  <si>
    <t>მარინე</t>
  </si>
  <si>
    <t>ბედოშვილი</t>
  </si>
  <si>
    <t>01013026358</t>
  </si>
  <si>
    <t>ლუკა</t>
  </si>
  <si>
    <t>უშვერიძე</t>
  </si>
  <si>
    <t>60001147281</t>
  </si>
  <si>
    <t>მაისურაძე</t>
  </si>
  <si>
    <t>01024005889</t>
  </si>
  <si>
    <t>ქარჩაიძე</t>
  </si>
  <si>
    <t>01024069134</t>
  </si>
  <si>
    <t>შორენა</t>
  </si>
  <si>
    <t>გორგილაძე</t>
  </si>
  <si>
    <t>61009009212</t>
  </si>
  <si>
    <t>ნაზიბროლა</t>
  </si>
  <si>
    <t>ნიკურაძე</t>
  </si>
  <si>
    <t>01025009651</t>
  </si>
  <si>
    <t>ლეილა</t>
  </si>
  <si>
    <t>ლაშხია</t>
  </si>
  <si>
    <t>01025017860</t>
  </si>
  <si>
    <t>01012018209</t>
  </si>
  <si>
    <t>მირანდა</t>
  </si>
  <si>
    <t>37001048464</t>
  </si>
  <si>
    <t>ბილანიშვილი</t>
  </si>
  <si>
    <t>01024052533</t>
  </si>
  <si>
    <t>ბადრი</t>
  </si>
  <si>
    <t>დარჩია</t>
  </si>
  <si>
    <t>61001027794</t>
  </si>
  <si>
    <t>ზაირა</t>
  </si>
  <si>
    <t>ლევერაშვილი</t>
  </si>
  <si>
    <t>01004001809</t>
  </si>
  <si>
    <t>01008033393</t>
  </si>
  <si>
    <t>ვლადიმერ</t>
  </si>
  <si>
    <t>გრძელიშვილი</t>
  </si>
  <si>
    <t>01024083400</t>
  </si>
  <si>
    <t>რიგინა</t>
  </si>
  <si>
    <t>01024002122</t>
  </si>
  <si>
    <t>კუსრაძე</t>
  </si>
  <si>
    <t>01027010061</t>
  </si>
  <si>
    <t>ალექსანდრე</t>
  </si>
  <si>
    <t>ცქიმანაური</t>
  </si>
  <si>
    <t>01010016014</t>
  </si>
  <si>
    <t>სერგო</t>
  </si>
  <si>
    <t>01024001527</t>
  </si>
  <si>
    <t>ლარმანი</t>
  </si>
  <si>
    <t>კურბანოვი</t>
  </si>
  <si>
    <t>01024041047</t>
  </si>
  <si>
    <t>01024079879</t>
  </si>
  <si>
    <t>გურანდა</t>
  </si>
  <si>
    <t>37001051844</t>
  </si>
  <si>
    <t>ნატალია</t>
  </si>
  <si>
    <t>ხარაბაძე</t>
  </si>
  <si>
    <t>01025020103</t>
  </si>
  <si>
    <t>გურული</t>
  </si>
  <si>
    <t>01005017893</t>
  </si>
  <si>
    <t>ნემსაძე</t>
  </si>
  <si>
    <t>01005003928</t>
  </si>
  <si>
    <t>ეკა</t>
  </si>
  <si>
    <t>გენებაშვილი</t>
  </si>
  <si>
    <t>31001004513</t>
  </si>
  <si>
    <t>ძოძიშვილი</t>
  </si>
  <si>
    <t>31001049615</t>
  </si>
  <si>
    <t>მაკა</t>
  </si>
  <si>
    <t>31001017842</t>
  </si>
  <si>
    <t>თვალიაშვილი</t>
  </si>
  <si>
    <t>01024082913</t>
  </si>
  <si>
    <t>ნანული</t>
  </si>
  <si>
    <t>მიჭელაშვილი</t>
  </si>
  <si>
    <t>31001017228</t>
  </si>
  <si>
    <t>დავით</t>
  </si>
  <si>
    <t>01008058730</t>
  </si>
  <si>
    <t>წერეთელი</t>
  </si>
  <si>
    <t>35001048163</t>
  </si>
  <si>
    <t>დარიკო</t>
  </si>
  <si>
    <t>01025018580</t>
  </si>
  <si>
    <t>ცარციძე</t>
  </si>
  <si>
    <t>54001055055</t>
  </si>
  <si>
    <t>გორდეზიანი</t>
  </si>
  <si>
    <t>01024026233</t>
  </si>
  <si>
    <t>დაჯი</t>
  </si>
  <si>
    <t>ჩართოლანი</t>
  </si>
  <si>
    <t>30001009431</t>
  </si>
  <si>
    <t>ჩიჩიანი</t>
  </si>
  <si>
    <t>01027057161</t>
  </si>
  <si>
    <t>მდინარაძე</t>
  </si>
  <si>
    <t>01008004783</t>
  </si>
  <si>
    <t>ფიზულ</t>
  </si>
  <si>
    <t>ყურბანოვი</t>
  </si>
  <si>
    <t>01024000139</t>
  </si>
  <si>
    <t>ფერაძე</t>
  </si>
  <si>
    <t>56001017498</t>
  </si>
  <si>
    <t>01006003094</t>
  </si>
  <si>
    <t>შეშაბერიძე</t>
  </si>
  <si>
    <t>01008031722</t>
  </si>
  <si>
    <t>პავლიაშვილი</t>
  </si>
  <si>
    <t>54001019438</t>
  </si>
  <si>
    <t>ჩაგელიშვილი</t>
  </si>
  <si>
    <t>01025018243</t>
  </si>
  <si>
    <t>სოფიო</t>
  </si>
  <si>
    <t>კერესელიძე</t>
  </si>
  <si>
    <t>01024056259</t>
  </si>
  <si>
    <t>გორბრონიძე</t>
  </si>
  <si>
    <t>01009017670</t>
  </si>
  <si>
    <t>თამარი</t>
  </si>
  <si>
    <t>ფილფანი</t>
  </si>
  <si>
    <t>01011052916</t>
  </si>
  <si>
    <t>ჯუდუ</t>
  </si>
  <si>
    <t>აბდალაძე</t>
  </si>
  <si>
    <t>01008041122</t>
  </si>
  <si>
    <t>კინწურაშვილი</t>
  </si>
  <si>
    <t>01024053058</t>
  </si>
  <si>
    <t>ლინა</t>
  </si>
  <si>
    <t>აროიანი</t>
  </si>
  <si>
    <t>01024078343</t>
  </si>
  <si>
    <t>შოთა</t>
  </si>
  <si>
    <t>ლაზარევი</t>
  </si>
  <si>
    <t>01025006243</t>
  </si>
  <si>
    <t>კუცია</t>
  </si>
  <si>
    <t>01024084137</t>
  </si>
  <si>
    <t>გავრიშჩუკ</t>
  </si>
  <si>
    <t>01022007661</t>
  </si>
  <si>
    <t>გელენიძე</t>
  </si>
  <si>
    <t>01005043417</t>
  </si>
  <si>
    <t>კუხალაშვილი</t>
  </si>
  <si>
    <t>01002012868</t>
  </si>
  <si>
    <t>მგალობლიშვილი</t>
  </si>
  <si>
    <t>01009023184</t>
  </si>
  <si>
    <t>იზოლდა</t>
  </si>
  <si>
    <t>გელოვნიშვილი</t>
  </si>
  <si>
    <t>01001059140</t>
  </si>
  <si>
    <t>01025018981</t>
  </si>
  <si>
    <t>სანდრო</t>
  </si>
  <si>
    <t>რევაზიშვილი</t>
  </si>
  <si>
    <t>01024085530</t>
  </si>
  <si>
    <t>ჩოხელი</t>
  </si>
  <si>
    <t>01124091770</t>
  </si>
  <si>
    <t>ნაზიკო</t>
  </si>
  <si>
    <t>გაბაიძე</t>
  </si>
  <si>
    <t>01025017379</t>
  </si>
  <si>
    <t>თათია</t>
  </si>
  <si>
    <t>კარიაული</t>
  </si>
  <si>
    <t>31001055335</t>
  </si>
  <si>
    <t>31001056948</t>
  </si>
  <si>
    <t>ირინე</t>
  </si>
  <si>
    <t>გუსეინოვა</t>
  </si>
  <si>
    <t>01024066369</t>
  </si>
  <si>
    <t>წიკლაური</t>
  </si>
  <si>
    <t>01026013373</t>
  </si>
  <si>
    <t>ჭამელაშვილი</t>
  </si>
  <si>
    <t>01019049554</t>
  </si>
  <si>
    <t>რუსლან</t>
  </si>
  <si>
    <t>ვანიანი</t>
  </si>
  <si>
    <t>01011005385</t>
  </si>
  <si>
    <t>ეზაკელი</t>
  </si>
  <si>
    <t>01017057131</t>
  </si>
  <si>
    <t>ჯულიეტა</t>
  </si>
  <si>
    <t>სააკოვა</t>
  </si>
  <si>
    <t>01011068927</t>
  </si>
  <si>
    <t>ლოლაძე</t>
  </si>
  <si>
    <t>01011012648</t>
  </si>
  <si>
    <t>ხურცილავა</t>
  </si>
  <si>
    <t>01011085595</t>
  </si>
  <si>
    <t>მარი</t>
  </si>
  <si>
    <t>ბაღაშვილი</t>
  </si>
  <si>
    <t>ტოგონიძე</t>
  </si>
  <si>
    <t>01011086792</t>
  </si>
  <si>
    <t>01011085435</t>
  </si>
  <si>
    <t>გარი</t>
  </si>
  <si>
    <t>ხაჩატუროვი</t>
  </si>
  <si>
    <t>01027011018</t>
  </si>
  <si>
    <t>გელაშვილი</t>
  </si>
  <si>
    <t>01027051685</t>
  </si>
  <si>
    <t>ედუარდ</t>
  </si>
  <si>
    <t>კარაპეტიანი</t>
  </si>
  <si>
    <t>01011003905</t>
  </si>
  <si>
    <t>ვალერი</t>
  </si>
  <si>
    <t>ქოჩარიანი</t>
  </si>
  <si>
    <t>01025002429</t>
  </si>
  <si>
    <t>სინჯიაშვილი</t>
  </si>
  <si>
    <t>01011011173</t>
  </si>
  <si>
    <t>თინათინი</t>
  </si>
  <si>
    <t>გიორგანაშვილი</t>
  </si>
  <si>
    <t>20001000692</t>
  </si>
  <si>
    <t>მაჭავარიანი</t>
  </si>
  <si>
    <t>01011023433</t>
  </si>
  <si>
    <t>მაჭარაშვილი</t>
  </si>
  <si>
    <t>01011066955</t>
  </si>
  <si>
    <t>01011079875</t>
  </si>
  <si>
    <t>ქნარიკ</t>
  </si>
  <si>
    <t>ვართანოვი</t>
  </si>
  <si>
    <t>01011028536</t>
  </si>
  <si>
    <t>ბორისი</t>
  </si>
  <si>
    <t>ნედოროსტკოვი</t>
  </si>
  <si>
    <t>01011091699</t>
  </si>
  <si>
    <t>დოდო</t>
  </si>
  <si>
    <t>01011004594</t>
  </si>
  <si>
    <t>ლანა</t>
  </si>
  <si>
    <t>აბესაძე</t>
  </si>
  <si>
    <t>01011097404</t>
  </si>
  <si>
    <t>ფიქრია</t>
  </si>
  <si>
    <t>შონია</t>
  </si>
  <si>
    <t>19001009152</t>
  </si>
  <si>
    <t>ჟღენტი</t>
  </si>
  <si>
    <t>01009017612</t>
  </si>
  <si>
    <t>გულნაზი</t>
  </si>
  <si>
    <t>01011007629</t>
  </si>
  <si>
    <t>იობიძე</t>
  </si>
  <si>
    <t>01011020710</t>
  </si>
  <si>
    <t>ლერა</t>
  </si>
  <si>
    <t>მავზარაშვილი</t>
  </si>
  <si>
    <t>01011096785</t>
  </si>
  <si>
    <t>ლევანი</t>
  </si>
  <si>
    <t>ლუტიძე</t>
  </si>
  <si>
    <t>01019061792</t>
  </si>
  <si>
    <t>რეხვიაშვილი</t>
  </si>
  <si>
    <t>ჭადაშვილი</t>
  </si>
  <si>
    <t>ნესტან</t>
  </si>
  <si>
    <t>გუგეშაშვილი</t>
  </si>
  <si>
    <t>01001016557</t>
  </si>
  <si>
    <t>ქათიბაშვილი</t>
  </si>
  <si>
    <t>01411106225</t>
  </si>
  <si>
    <t>ლენა</t>
  </si>
  <si>
    <t>შელია</t>
  </si>
  <si>
    <t>01401121890</t>
  </si>
  <si>
    <t>01011066404</t>
  </si>
  <si>
    <t>სოფია</t>
  </si>
  <si>
    <t>გადელია</t>
  </si>
  <si>
    <t>ხაბულიანი</t>
  </si>
  <si>
    <t>მაღლაფერიძე</t>
  </si>
  <si>
    <t>01027016176</t>
  </si>
  <si>
    <t>ლაშა</t>
  </si>
  <si>
    <t>კვირკველია</t>
  </si>
  <si>
    <t>01027080514</t>
  </si>
  <si>
    <t>ლობჯანიძე</t>
  </si>
  <si>
    <t>01011087105</t>
  </si>
  <si>
    <t>01024079235</t>
  </si>
  <si>
    <t>01011069006</t>
  </si>
  <si>
    <t>კრიჭაშვილი</t>
  </si>
  <si>
    <t>01011021951</t>
  </si>
  <si>
    <t>მაძღარაშვილი</t>
  </si>
  <si>
    <t>01027016848</t>
  </si>
  <si>
    <t>ჭრიკიშვილი</t>
  </si>
  <si>
    <t>01011088168</t>
  </si>
  <si>
    <t>სოფიკო</t>
  </si>
  <si>
    <t>ყაჯრიშვილი</t>
  </si>
  <si>
    <t>01011080482</t>
  </si>
  <si>
    <t>აბელიანი</t>
  </si>
  <si>
    <t>57801063916</t>
  </si>
  <si>
    <t>57401063797</t>
  </si>
  <si>
    <t>გეგეჭკორი</t>
  </si>
  <si>
    <t>01211105323</t>
  </si>
  <si>
    <t>კიკნაძე</t>
  </si>
  <si>
    <t>57001060294</t>
  </si>
  <si>
    <t>აჩიკო</t>
  </si>
  <si>
    <t>ვაწაძე</t>
  </si>
  <si>
    <t>01019060680</t>
  </si>
  <si>
    <t>იმედაძე</t>
  </si>
  <si>
    <t>ბარაბაძე</t>
  </si>
  <si>
    <t>მიხეილ</t>
  </si>
  <si>
    <t>რუხაძე</t>
  </si>
  <si>
    <t>55001024450</t>
  </si>
  <si>
    <t>01012027917</t>
  </si>
  <si>
    <t>კიპაროიძე</t>
  </si>
  <si>
    <t>01001082803</t>
  </si>
  <si>
    <t>ინგა</t>
  </si>
  <si>
    <t>მარმარაშვილი</t>
  </si>
  <si>
    <t>01016003755</t>
  </si>
  <si>
    <t>ინესა</t>
  </si>
  <si>
    <t>კოლაშვილი</t>
  </si>
  <si>
    <t>01011009104</t>
  </si>
  <si>
    <t>ილია</t>
  </si>
  <si>
    <t>კვესიაშვილი</t>
  </si>
  <si>
    <t>01019077767</t>
  </si>
  <si>
    <t>რიტა</t>
  </si>
  <si>
    <t>01013023418</t>
  </si>
  <si>
    <t>01008040422</t>
  </si>
  <si>
    <t>ანზორ</t>
  </si>
  <si>
    <t>01023011569</t>
  </si>
  <si>
    <t>01011057634</t>
  </si>
  <si>
    <t>ქეთევანი</t>
  </si>
  <si>
    <t>ლოლიშვილი</t>
  </si>
  <si>
    <t>01027077657</t>
  </si>
  <si>
    <t>ლია</t>
  </si>
  <si>
    <t>საგინაძე-ბარათაშვილი</t>
  </si>
  <si>
    <t>01011090279</t>
  </si>
  <si>
    <t>გოგოლაური</t>
  </si>
  <si>
    <t>01027090413</t>
  </si>
  <si>
    <t>იულია</t>
  </si>
  <si>
    <t>ბატონისაშვილი</t>
  </si>
  <si>
    <t>01008019009</t>
  </si>
  <si>
    <t>ჩემია</t>
  </si>
  <si>
    <t>ღლონტი</t>
  </si>
  <si>
    <t>01024007614</t>
  </si>
  <si>
    <t>ნანი</t>
  </si>
  <si>
    <t>01011089549</t>
  </si>
  <si>
    <t>ნოდარი</t>
  </si>
  <si>
    <t>01013001586</t>
  </si>
  <si>
    <t>ურიდია</t>
  </si>
  <si>
    <t>01007001508</t>
  </si>
  <si>
    <t>გვაზბაია</t>
  </si>
  <si>
    <t>მზია</t>
  </si>
  <si>
    <t>აფრიდონიძე</t>
  </si>
  <si>
    <t>01011020959</t>
  </si>
  <si>
    <t>ელისო</t>
  </si>
  <si>
    <t>01015017661</t>
  </si>
  <si>
    <t>01019049426</t>
  </si>
  <si>
    <t>01019089420</t>
  </si>
  <si>
    <t>ჭკადუა</t>
  </si>
  <si>
    <t>01011016937</t>
  </si>
  <si>
    <t>გურჩიანი</t>
  </si>
  <si>
    <t>62001039927</t>
  </si>
  <si>
    <t>ცხვარიაშვილი</t>
  </si>
  <si>
    <t>01011043440</t>
  </si>
  <si>
    <t>თენგიზ</t>
  </si>
  <si>
    <t>აბრამიშვილი</t>
  </si>
  <si>
    <t>01013023381</t>
  </si>
  <si>
    <t>იანა</t>
  </si>
  <si>
    <t>მალიხ</t>
  </si>
  <si>
    <t>ტატიანა</t>
  </si>
  <si>
    <t>62004021616</t>
  </si>
  <si>
    <t>ემიკა</t>
  </si>
  <si>
    <t>არსენიძე</t>
  </si>
  <si>
    <t>62001043411</t>
  </si>
  <si>
    <t>ღვამბერია</t>
  </si>
  <si>
    <t>62002001252</t>
  </si>
  <si>
    <t>გოგუაძე</t>
  </si>
  <si>
    <t>01019061760</t>
  </si>
  <si>
    <t>ენუქიძე</t>
  </si>
  <si>
    <t>01027002784</t>
  </si>
  <si>
    <t>ყაველაშვილი</t>
  </si>
  <si>
    <t>54001058389</t>
  </si>
  <si>
    <t>01013021218</t>
  </si>
  <si>
    <t>ტყებუჩავა</t>
  </si>
  <si>
    <t>01001094435</t>
  </si>
  <si>
    <t>დალი</t>
  </si>
  <si>
    <t>ზუკაკიშვილი</t>
  </si>
  <si>
    <t>36001004732</t>
  </si>
  <si>
    <t>ჩიტიშვილი</t>
  </si>
  <si>
    <t>01011077843</t>
  </si>
  <si>
    <t>სიფრაშვილი</t>
  </si>
  <si>
    <t>01011045321</t>
  </si>
  <si>
    <t>მარიამი</t>
  </si>
  <si>
    <t>ცოფურაშვილი</t>
  </si>
  <si>
    <t>01027079575</t>
  </si>
  <si>
    <t>01027075880</t>
  </si>
  <si>
    <t>მოსეშვილი</t>
  </si>
  <si>
    <t>01019080227</t>
  </si>
  <si>
    <t>ბოკუჩავა</t>
  </si>
  <si>
    <t>62002003232</t>
  </si>
  <si>
    <t>გვანცა</t>
  </si>
  <si>
    <t>ჩაბრავა</t>
  </si>
  <si>
    <t>01027083500</t>
  </si>
  <si>
    <t>დიასამიძე</t>
  </si>
  <si>
    <t>61010017753</t>
  </si>
  <si>
    <t>თინათინ</t>
  </si>
  <si>
    <t>ჯანიაშვილი</t>
  </si>
  <si>
    <t>01011092865</t>
  </si>
  <si>
    <t>36001052272</t>
  </si>
  <si>
    <t>მარიკა</t>
  </si>
  <si>
    <t>მუმლაძე</t>
  </si>
  <si>
    <t>54001039385</t>
  </si>
  <si>
    <t>მიქაძე</t>
  </si>
  <si>
    <t>01013028732</t>
  </si>
  <si>
    <t>ნათია</t>
  </si>
  <si>
    <t>შაროვი</t>
  </si>
  <si>
    <t>45001035870</t>
  </si>
  <si>
    <t>კუტალაძე</t>
  </si>
  <si>
    <t>45001037125</t>
  </si>
  <si>
    <t>აფციაური</t>
  </si>
  <si>
    <t>01027080570</t>
  </si>
  <si>
    <t>ასანაშვილი</t>
  </si>
  <si>
    <t>01027065915</t>
  </si>
  <si>
    <t>გოგოჭური</t>
  </si>
  <si>
    <t>14001023873</t>
  </si>
  <si>
    <t>მალაღურიძე</t>
  </si>
  <si>
    <t>01027051360</t>
  </si>
  <si>
    <t>01013012701</t>
  </si>
  <si>
    <t>01024015930</t>
  </si>
  <si>
    <t>სტელა</t>
  </si>
  <si>
    <t>მურადიანი</t>
  </si>
  <si>
    <t>01011070580</t>
  </si>
  <si>
    <t>01027032489</t>
  </si>
  <si>
    <t>01027024580</t>
  </si>
  <si>
    <t>მალიძე</t>
  </si>
  <si>
    <t>01005011140</t>
  </si>
  <si>
    <t>ქევხიშვილი</t>
  </si>
  <si>
    <t>01019080203</t>
  </si>
  <si>
    <t>ისაკ</t>
  </si>
  <si>
    <t>მჭედლიშვილი</t>
  </si>
  <si>
    <t>59001115077</t>
  </si>
  <si>
    <t>ჯავახიშვილი</t>
  </si>
  <si>
    <t>01013024396</t>
  </si>
  <si>
    <t>მოსიკაშვილი</t>
  </si>
  <si>
    <t>01011017530</t>
  </si>
  <si>
    <t>ბადალოვა</t>
  </si>
  <si>
    <t>01027022553</t>
  </si>
  <si>
    <t>ზინაიდა</t>
  </si>
  <si>
    <t>ჩერტოვა</t>
  </si>
  <si>
    <t>01007015845</t>
  </si>
  <si>
    <t>ციური</t>
  </si>
  <si>
    <t>ჩადუნელი</t>
  </si>
  <si>
    <t>43001001543</t>
  </si>
  <si>
    <t>ბოლქვაძე</t>
  </si>
  <si>
    <t>01911098509</t>
  </si>
  <si>
    <t>ვანიშვილი</t>
  </si>
  <si>
    <t>59001120550</t>
  </si>
  <si>
    <t>ბიძინაშვილი</t>
  </si>
  <si>
    <t>01033006386</t>
  </si>
  <si>
    <t>25001047255</t>
  </si>
  <si>
    <t>მიქელაძე</t>
  </si>
  <si>
    <t>61010000463</t>
  </si>
  <si>
    <t>ჯაჭვაძე</t>
  </si>
  <si>
    <t>01027011914</t>
  </si>
  <si>
    <t>მარღიშვილი</t>
  </si>
  <si>
    <t>43001027790</t>
  </si>
  <si>
    <t>გელა</t>
  </si>
  <si>
    <t>გიორგაშვილი</t>
  </si>
  <si>
    <t>01027080782</t>
  </si>
  <si>
    <t>ნუგზარი</t>
  </si>
  <si>
    <t>01027008987</t>
  </si>
  <si>
    <t>01027013464</t>
  </si>
  <si>
    <t>წყალობაშვილი</t>
  </si>
  <si>
    <t>45001001737</t>
  </si>
  <si>
    <t>გოგინაშვილი</t>
  </si>
  <si>
    <t>24001047606</t>
  </si>
  <si>
    <t>უბერი</t>
  </si>
  <si>
    <t>01027012739</t>
  </si>
  <si>
    <t>01027082801</t>
  </si>
  <si>
    <t>კახა</t>
  </si>
  <si>
    <t>01027029404</t>
  </si>
  <si>
    <t>გურამი</t>
  </si>
  <si>
    <t>01027080293</t>
  </si>
  <si>
    <t>არტემ</t>
  </si>
  <si>
    <t>ხალატოვი</t>
  </si>
  <si>
    <t>01005032578</t>
  </si>
  <si>
    <t>მირიან</t>
  </si>
  <si>
    <t>სესიტაშვილი</t>
  </si>
  <si>
    <t>65002011316</t>
  </si>
  <si>
    <t>01027080817</t>
  </si>
  <si>
    <t>კვარაცხელია</t>
  </si>
  <si>
    <t>01027058910</t>
  </si>
  <si>
    <t>01027008639</t>
  </si>
  <si>
    <t>ყანდაშვილი</t>
  </si>
  <si>
    <t>01027090070</t>
  </si>
  <si>
    <t>ამირან</t>
  </si>
  <si>
    <t>პეტრიაშვილი</t>
  </si>
  <si>
    <t>01011037214</t>
  </si>
  <si>
    <t>ჟუჟუნა</t>
  </si>
  <si>
    <t>ქვრივიშვილი</t>
  </si>
  <si>
    <t>01011037258</t>
  </si>
  <si>
    <t>01027090075</t>
  </si>
  <si>
    <t>ჩიტეიშვილი</t>
  </si>
  <si>
    <t>19001062768</t>
  </si>
  <si>
    <t>სუმბაძე</t>
  </si>
  <si>
    <t>01027046297</t>
  </si>
  <si>
    <t>ელიზავეტა</t>
  </si>
  <si>
    <t>62006063152</t>
  </si>
  <si>
    <t>ჯავარაშვილი</t>
  </si>
  <si>
    <t>13001064779</t>
  </si>
  <si>
    <t>01027090179</t>
  </si>
  <si>
    <t>ქემაშვილი</t>
  </si>
  <si>
    <t>40001037049</t>
  </si>
  <si>
    <t>13501017378</t>
  </si>
  <si>
    <t>01027069157</t>
  </si>
  <si>
    <t>ყიყიშვილი</t>
  </si>
  <si>
    <t>01001076769</t>
  </si>
  <si>
    <t>01027087262</t>
  </si>
  <si>
    <t>ბექაური</t>
  </si>
  <si>
    <t>12001047360</t>
  </si>
  <si>
    <t>ჩალაგაშვილი</t>
  </si>
  <si>
    <t>31001053375</t>
  </si>
  <si>
    <t>ბუთხაშვილი</t>
  </si>
  <si>
    <t>12002001106</t>
  </si>
  <si>
    <t>დარისპანაშვილი</t>
  </si>
  <si>
    <t>36001045771</t>
  </si>
  <si>
    <t>გოგიჩაშვილი</t>
  </si>
  <si>
    <t>43001032210</t>
  </si>
  <si>
    <t>მოსიაშვილი</t>
  </si>
  <si>
    <t>01027089919</t>
  </si>
  <si>
    <t>მანონი</t>
  </si>
  <si>
    <t>კობერიძე</t>
  </si>
  <si>
    <t>01027085244</t>
  </si>
  <si>
    <t>გიგილოშვილი</t>
  </si>
  <si>
    <t>01027059970</t>
  </si>
  <si>
    <t>ხარაზიშვილი</t>
  </si>
  <si>
    <t>57001015396</t>
  </si>
  <si>
    <t>01033003581</t>
  </si>
  <si>
    <t>სვანიძე</t>
  </si>
  <si>
    <t>49001001381</t>
  </si>
  <si>
    <t>დინუაშვილი</t>
  </si>
  <si>
    <t>01033005816</t>
  </si>
  <si>
    <t xml:space="preserve">მაია </t>
  </si>
  <si>
    <t>თამაზაშვილი</t>
  </si>
  <si>
    <t>01033000631</t>
  </si>
  <si>
    <t>01033001259</t>
  </si>
  <si>
    <t>01027044890</t>
  </si>
  <si>
    <t>გამგებელი</t>
  </si>
  <si>
    <t>01027052245</t>
  </si>
  <si>
    <t>ალუღიშვილი</t>
  </si>
  <si>
    <t>01027049552</t>
  </si>
  <si>
    <t>ნაგლაძე</t>
  </si>
  <si>
    <t>62002003422</t>
  </si>
  <si>
    <t>გამცემლიძე</t>
  </si>
  <si>
    <t>01001054588</t>
  </si>
  <si>
    <t>ქათამაძე</t>
  </si>
  <si>
    <t>61004067375</t>
  </si>
  <si>
    <t>ფანჩვიძე</t>
  </si>
  <si>
    <t>62002005330</t>
  </si>
  <si>
    <t>62002005332</t>
  </si>
  <si>
    <t>ხუციშვილი</t>
  </si>
  <si>
    <t>01027060614</t>
  </si>
  <si>
    <t>01029007915</t>
  </si>
  <si>
    <t>ვერიკო</t>
  </si>
  <si>
    <t>გუგუჩია</t>
  </si>
  <si>
    <t>19001095734</t>
  </si>
  <si>
    <t>01301131362</t>
  </si>
  <si>
    <t>ხეცურიანი</t>
  </si>
  <si>
    <t>01027073396</t>
  </si>
  <si>
    <t>საკნელაშვილი</t>
  </si>
  <si>
    <t>01027059367</t>
  </si>
  <si>
    <t>ხუბაშვილი</t>
  </si>
  <si>
    <t>01029005032</t>
  </si>
  <si>
    <t>ბერიძე</t>
  </si>
  <si>
    <t>01029015681</t>
  </si>
  <si>
    <t>თიგიშვილი</t>
  </si>
  <si>
    <t>12001060483</t>
  </si>
  <si>
    <t>ცაგარელი</t>
  </si>
  <si>
    <t>45001034313</t>
  </si>
  <si>
    <t>სამნიაშვილი</t>
  </si>
  <si>
    <t>13001069568</t>
  </si>
  <si>
    <t>თამუნა</t>
  </si>
  <si>
    <t>ლიპარტელიანი</t>
  </si>
  <si>
    <t>62006063961</t>
  </si>
  <si>
    <t>ძინძიბაძე</t>
  </si>
  <si>
    <t>38001041063</t>
  </si>
  <si>
    <t>დვალი</t>
  </si>
  <si>
    <t>01001053043</t>
  </si>
  <si>
    <t>01011083508</t>
  </si>
  <si>
    <t>მახაშვილი</t>
  </si>
  <si>
    <t>01033003966</t>
  </si>
  <si>
    <t>ცხადაძე</t>
  </si>
  <si>
    <t>01033006629</t>
  </si>
  <si>
    <t>მაღრაძე</t>
  </si>
  <si>
    <t>01029012572</t>
  </si>
  <si>
    <t>ბაგაშვილი</t>
  </si>
  <si>
    <t>12002000724</t>
  </si>
  <si>
    <t>ქრისტინე</t>
  </si>
  <si>
    <t>პაპავა</t>
  </si>
  <si>
    <t>62005005501</t>
  </si>
  <si>
    <t>01001061717</t>
  </si>
  <si>
    <t>ნაფეტვარიძე</t>
  </si>
  <si>
    <t>01001006825</t>
  </si>
  <si>
    <t>გაბლიანი</t>
  </si>
  <si>
    <t>30001002189</t>
  </si>
  <si>
    <t xml:space="preserve">გიორგი </t>
  </si>
  <si>
    <t>62802023064</t>
  </si>
  <si>
    <t xml:space="preserve">ლიკა </t>
  </si>
  <si>
    <t>ხუნძახიშვილი</t>
  </si>
  <si>
    <t>01006017255</t>
  </si>
  <si>
    <t>მალხაზ</t>
  </si>
  <si>
    <t>სელიმაშვილი</t>
  </si>
  <si>
    <t>01001004631</t>
  </si>
  <si>
    <t>მუჯირი</t>
  </si>
  <si>
    <t>01005043655</t>
  </si>
  <si>
    <t xml:space="preserve">ეთერი </t>
  </si>
  <si>
    <t>მაღულარია</t>
  </si>
  <si>
    <t>01036004898</t>
  </si>
  <si>
    <t>ბუდაღაშვილი</t>
  </si>
  <si>
    <t>01019050216</t>
  </si>
  <si>
    <t>ბაჯელიძე</t>
  </si>
  <si>
    <t>01001090464</t>
  </si>
  <si>
    <t>ცხომელიძე</t>
  </si>
  <si>
    <t>01001050782</t>
  </si>
  <si>
    <t>57001056422</t>
  </si>
  <si>
    <t>სარალიძე</t>
  </si>
  <si>
    <t>01001085019</t>
  </si>
  <si>
    <t>ფანჩულიძე</t>
  </si>
  <si>
    <t>57001056464</t>
  </si>
  <si>
    <t xml:space="preserve">თინათინ </t>
  </si>
  <si>
    <t>მამისაშვილი</t>
  </si>
  <si>
    <t>01002028614</t>
  </si>
  <si>
    <t>ბექა</t>
  </si>
  <si>
    <t>თაბუაშვილი</t>
  </si>
  <si>
    <t>01001086381</t>
  </si>
  <si>
    <t>ხაჩიძე</t>
  </si>
  <si>
    <t>20001063594</t>
  </si>
  <si>
    <t>01001071665</t>
  </si>
  <si>
    <t>მეკრავიშვილი</t>
  </si>
  <si>
    <t>24001047168</t>
  </si>
  <si>
    <t xml:space="preserve">მარინა </t>
  </si>
  <si>
    <t>არევშატიანი</t>
  </si>
  <si>
    <t>01002006011</t>
  </si>
  <si>
    <t xml:space="preserve">თამარ </t>
  </si>
  <si>
    <t>ქადაგიშვილი</t>
  </si>
  <si>
    <t>01001070138</t>
  </si>
  <si>
    <t>01027090205</t>
  </si>
  <si>
    <t>01002003642</t>
  </si>
  <si>
    <t xml:space="preserve">ეკა </t>
  </si>
  <si>
    <t>კუპრავა</t>
  </si>
  <si>
    <t>02001009108</t>
  </si>
  <si>
    <t>01021000995</t>
  </si>
  <si>
    <t>ამოიანი</t>
  </si>
  <si>
    <t>01002016066</t>
  </si>
  <si>
    <t xml:space="preserve">ნათია </t>
  </si>
  <si>
    <t>ამსიანი</t>
  </si>
  <si>
    <t>01001084914</t>
  </si>
  <si>
    <t xml:space="preserve">შალვა </t>
  </si>
  <si>
    <t>ვაჩეიშვილი</t>
  </si>
  <si>
    <t>01002001560</t>
  </si>
  <si>
    <t>კესო</t>
  </si>
  <si>
    <t>სხირტლაძე</t>
  </si>
  <si>
    <t>01001095697</t>
  </si>
  <si>
    <t>01003014211</t>
  </si>
  <si>
    <t>ცაცუ</t>
  </si>
  <si>
    <t>ზურაბიანი</t>
  </si>
  <si>
    <t>01002030071</t>
  </si>
  <si>
    <t>53001053215</t>
  </si>
  <si>
    <t xml:space="preserve">შოთა </t>
  </si>
  <si>
    <t>38001046092</t>
  </si>
  <si>
    <t>ნიკა</t>
  </si>
  <si>
    <t>დუმბაძე</t>
  </si>
  <si>
    <t>61001077352</t>
  </si>
  <si>
    <t>ვერა</t>
  </si>
  <si>
    <t>ლაბაძე</t>
  </si>
  <si>
    <t>01002029213</t>
  </si>
  <si>
    <t>სალამაშვილი</t>
  </si>
  <si>
    <t>59001126746</t>
  </si>
  <si>
    <t>ტყემალაძე</t>
  </si>
  <si>
    <t>01024083665</t>
  </si>
  <si>
    <t xml:space="preserve">მათე </t>
  </si>
  <si>
    <t>მინდიაშვილი</t>
  </si>
  <si>
    <t>01001079399</t>
  </si>
  <si>
    <t>ცირა</t>
  </si>
  <si>
    <t>ღადუა</t>
  </si>
  <si>
    <t>62002001551</t>
  </si>
  <si>
    <t>01024090077</t>
  </si>
  <si>
    <t>01024081220</t>
  </si>
  <si>
    <t xml:space="preserve">მირანდა </t>
  </si>
  <si>
    <t>ცინარიძე</t>
  </si>
  <si>
    <t>60002003985</t>
  </si>
  <si>
    <t>60002004007</t>
  </si>
  <si>
    <t xml:space="preserve">ნოდარ </t>
  </si>
  <si>
    <t>01001080139</t>
  </si>
  <si>
    <t>მზექალაშვილი</t>
  </si>
  <si>
    <t>01002002282</t>
  </si>
  <si>
    <t>ნარგიზ</t>
  </si>
  <si>
    <t>ლორთქიფანიძე</t>
  </si>
  <si>
    <t>01001014584</t>
  </si>
  <si>
    <t>09001017932</t>
  </si>
  <si>
    <t xml:space="preserve">შორენა </t>
  </si>
  <si>
    <t>გოგიბერიძე</t>
  </si>
  <si>
    <t>46001000225</t>
  </si>
  <si>
    <t xml:space="preserve">ციური </t>
  </si>
  <si>
    <t>ლოხიშვილი</t>
  </si>
  <si>
    <t>01001037428</t>
  </si>
  <si>
    <t>ნაზი</t>
  </si>
  <si>
    <t>01001020889</t>
  </si>
  <si>
    <t>01002003820</t>
  </si>
  <si>
    <t>ლონგინოზ</t>
  </si>
  <si>
    <t>ბიჩინაშვილი</t>
  </si>
  <si>
    <t>01024030475</t>
  </si>
  <si>
    <t>01001091669</t>
  </si>
  <si>
    <t xml:space="preserve">ლაშა </t>
  </si>
  <si>
    <t>ბაიაშვილი</t>
  </si>
  <si>
    <t>01001099827</t>
  </si>
  <si>
    <t>ეჯიბაშვილი</t>
  </si>
  <si>
    <t>01001091135</t>
  </si>
  <si>
    <t>09001018427</t>
  </si>
  <si>
    <t>მურთაზ</t>
  </si>
  <si>
    <t>09001003162</t>
  </si>
  <si>
    <t>ამზაშვილი</t>
  </si>
  <si>
    <t>01001052459</t>
  </si>
  <si>
    <t>სარხუშევი</t>
  </si>
  <si>
    <t>60001039952</t>
  </si>
  <si>
    <t>01019067796</t>
  </si>
  <si>
    <t>01001052509</t>
  </si>
  <si>
    <t>01001098096</t>
  </si>
  <si>
    <t xml:space="preserve">ლამზირა </t>
  </si>
  <si>
    <t>ცინცაძე</t>
  </si>
  <si>
    <t>01002004447</t>
  </si>
  <si>
    <t>ბილქვაძე</t>
  </si>
  <si>
    <t>01001017986</t>
  </si>
  <si>
    <t>დორეული</t>
  </si>
  <si>
    <t>31001014827</t>
  </si>
  <si>
    <t xml:space="preserve">იზოლდა </t>
  </si>
  <si>
    <t>ივანიშვილი</t>
  </si>
  <si>
    <t>01001092607</t>
  </si>
  <si>
    <t>15001014652</t>
  </si>
  <si>
    <t>წითელაშვილი</t>
  </si>
  <si>
    <t>53001048591</t>
  </si>
  <si>
    <t xml:space="preserve">გრიგოლ </t>
  </si>
  <si>
    <t>ჭანკვეტაძე</t>
  </si>
  <si>
    <t>53001058194</t>
  </si>
  <si>
    <t>ხარია</t>
  </si>
  <si>
    <t>სებისკვერაძე</t>
  </si>
  <si>
    <t>01001078994</t>
  </si>
  <si>
    <t>გიგლა</t>
  </si>
  <si>
    <t>ჩიკვილაძე</t>
  </si>
  <si>
    <t>01001046187</t>
  </si>
  <si>
    <t>ჯილდა</t>
  </si>
  <si>
    <t>შუღლაშვილი</t>
  </si>
  <si>
    <t>59001029788</t>
  </si>
  <si>
    <t>ფარქოსაძე</t>
  </si>
  <si>
    <t>01001080597</t>
  </si>
  <si>
    <t>აირმან</t>
  </si>
  <si>
    <t>01001019129</t>
  </si>
  <si>
    <t>კორთხონჯია</t>
  </si>
  <si>
    <t>01001090862</t>
  </si>
  <si>
    <t>ჯეჯელავა</t>
  </si>
  <si>
    <t>01001089102</t>
  </si>
  <si>
    <t>თამილა</t>
  </si>
  <si>
    <t>ბართაია</t>
  </si>
  <si>
    <t>29001006392</t>
  </si>
  <si>
    <t>29001002489</t>
  </si>
  <si>
    <t>ივეტა</t>
  </si>
  <si>
    <t>ჯარიაშვილი</t>
  </si>
  <si>
    <t>01001039992</t>
  </si>
  <si>
    <t>არსენ</t>
  </si>
  <si>
    <t>ნადირაძე</t>
  </si>
  <si>
    <t>01020003962</t>
  </si>
  <si>
    <t>54001013737</t>
  </si>
  <si>
    <t>ბუწუკლიშვილი</t>
  </si>
  <si>
    <t>23001011454</t>
  </si>
  <si>
    <t>რიმა</t>
  </si>
  <si>
    <t>მითაიშვილი</t>
  </si>
  <si>
    <t>26001034117</t>
  </si>
  <si>
    <t>26001034363</t>
  </si>
  <si>
    <t>ამაშუკელი</t>
  </si>
  <si>
    <t>01001064806</t>
  </si>
  <si>
    <t>ვაშაკიძე</t>
  </si>
  <si>
    <t>01001088434</t>
  </si>
  <si>
    <t>62003013991</t>
  </si>
  <si>
    <t xml:space="preserve">ვაჟა </t>
  </si>
  <si>
    <t>01002012650</t>
  </si>
  <si>
    <t>ხიდაშელი</t>
  </si>
  <si>
    <t>34001005398</t>
  </si>
  <si>
    <t>გაფრინდაშვილი</t>
  </si>
  <si>
    <t>38001031890</t>
  </si>
  <si>
    <t xml:space="preserve">გიგა </t>
  </si>
  <si>
    <t>ჭიხინაშვილი</t>
  </si>
  <si>
    <t>24001020185</t>
  </si>
  <si>
    <t>01001085129</t>
  </si>
  <si>
    <t>ბარბარე</t>
  </si>
  <si>
    <t>ყარსიმაშვილი</t>
  </si>
  <si>
    <t>01003015411</t>
  </si>
  <si>
    <t>ემზარი</t>
  </si>
  <si>
    <t>ყველაშვილი</t>
  </si>
  <si>
    <t>59001009338</t>
  </si>
  <si>
    <t xml:space="preserve">ეთერ </t>
  </si>
  <si>
    <t>ტურაშვილი</t>
  </si>
  <si>
    <t>01001092340</t>
  </si>
  <si>
    <t>ჯანელიძე</t>
  </si>
  <si>
    <t>60001100375</t>
  </si>
  <si>
    <t>პაპიაშვილი</t>
  </si>
  <si>
    <t>54501064057</t>
  </si>
  <si>
    <t>01003011853</t>
  </si>
  <si>
    <t xml:space="preserve">ანა </t>
  </si>
  <si>
    <t>რამიშვილი</t>
  </si>
  <si>
    <t>01003013612</t>
  </si>
  <si>
    <t>ბარელაძე</t>
  </si>
  <si>
    <t>01001092352</t>
  </si>
  <si>
    <t>ჩიჩილიძე</t>
  </si>
  <si>
    <t>01001092361</t>
  </si>
  <si>
    <t>კურატიშვილი</t>
  </si>
  <si>
    <t>01001085298</t>
  </si>
  <si>
    <t>01001094942</t>
  </si>
  <si>
    <t>ცაავა</t>
  </si>
  <si>
    <t>01001057094</t>
  </si>
  <si>
    <t>გიგუაშვილი</t>
  </si>
  <si>
    <t>31001047874</t>
  </si>
  <si>
    <t>ანანო</t>
  </si>
  <si>
    <t>ნემსიწვერიძე</t>
  </si>
  <si>
    <t>01001085123</t>
  </si>
  <si>
    <t>ნაბახტეველი</t>
  </si>
  <si>
    <t>01003000523</t>
  </si>
  <si>
    <t>ქრისტინა</t>
  </si>
  <si>
    <t>ჭიღლაძე</t>
  </si>
  <si>
    <t>01001084701</t>
  </si>
  <si>
    <t>01001080760</t>
  </si>
  <si>
    <t>რაზმაძე</t>
  </si>
  <si>
    <t>01019035883</t>
  </si>
  <si>
    <t xml:space="preserve">ბექა </t>
  </si>
  <si>
    <t>გუგუეშაშვილი</t>
  </si>
  <si>
    <t>01001085117</t>
  </si>
  <si>
    <t xml:space="preserve">ვენერა </t>
  </si>
  <si>
    <t>თვაური</t>
  </si>
  <si>
    <t>01003012209</t>
  </si>
  <si>
    <t>მენთეშაშვილი</t>
  </si>
  <si>
    <t>26001034537</t>
  </si>
  <si>
    <t>ნიკოლაძე</t>
  </si>
  <si>
    <t>01025008562</t>
  </si>
  <si>
    <t>თეკლა</t>
  </si>
  <si>
    <t>კობიაშვილი</t>
  </si>
  <si>
    <t>01019078071</t>
  </si>
  <si>
    <t>რამაზი</t>
  </si>
  <si>
    <t>01019030158</t>
  </si>
  <si>
    <t>თამაზი</t>
  </si>
  <si>
    <t>ხაჩირაშვილი</t>
  </si>
  <si>
    <t>01020010457</t>
  </si>
  <si>
    <t>ზირაქაშვილი</t>
  </si>
  <si>
    <t>01019077215</t>
  </si>
  <si>
    <t>მედეა</t>
  </si>
  <si>
    <t>ყავრელაშვილი</t>
  </si>
  <si>
    <t>01019044105</t>
  </si>
  <si>
    <t>01021008789</t>
  </si>
  <si>
    <t>01019013239</t>
  </si>
  <si>
    <t>01020017054</t>
  </si>
  <si>
    <t>20001036476</t>
  </si>
  <si>
    <t>შაყულაშვილი</t>
  </si>
  <si>
    <t>01019061523</t>
  </si>
  <si>
    <t>ვანო</t>
  </si>
  <si>
    <t>01019080939</t>
  </si>
  <si>
    <t>ძამაშვილი</t>
  </si>
  <si>
    <t>01005029289</t>
  </si>
  <si>
    <t>01020000967</t>
  </si>
  <si>
    <t>მშვენიერაძე</t>
  </si>
  <si>
    <t>01001097723</t>
  </si>
  <si>
    <t>ქამუშაძე</t>
  </si>
  <si>
    <t>38001001916</t>
  </si>
  <si>
    <t>01011056624</t>
  </si>
  <si>
    <t>შველიძე</t>
  </si>
  <si>
    <t>54001054651</t>
  </si>
  <si>
    <t>კარელიძე</t>
  </si>
  <si>
    <t>59001106114</t>
  </si>
  <si>
    <t>01019005338</t>
  </si>
  <si>
    <t>თიკო</t>
  </si>
  <si>
    <t>59001125896</t>
  </si>
  <si>
    <t>ბუნტური</t>
  </si>
  <si>
    <t>24001028287</t>
  </si>
  <si>
    <t>რეზო</t>
  </si>
  <si>
    <t>01019062553</t>
  </si>
  <si>
    <t xml:space="preserve"> ვარდიშვილი</t>
  </si>
  <si>
    <t>01019018005</t>
  </si>
  <si>
    <t>აფაქიძე</t>
  </si>
  <si>
    <t>01019083974</t>
  </si>
  <si>
    <t>კობალაძე</t>
  </si>
  <si>
    <t>01719091945</t>
  </si>
  <si>
    <t>ჩაჩუა</t>
  </si>
  <si>
    <t>01019003510</t>
  </si>
  <si>
    <t>შაინიძე</t>
  </si>
  <si>
    <t>61003010805</t>
  </si>
  <si>
    <t>20350000029</t>
  </si>
  <si>
    <t>მარგარიტა</t>
  </si>
  <si>
    <t>გოშაძე</t>
  </si>
  <si>
    <t>01001078348</t>
  </si>
  <si>
    <t>ზიზი</t>
  </si>
  <si>
    <t>ალანია</t>
  </si>
  <si>
    <t>62005031115</t>
  </si>
  <si>
    <t>ციალა</t>
  </si>
  <si>
    <t>ცუცქირიძე</t>
  </si>
  <si>
    <t>01020009459</t>
  </si>
  <si>
    <t>ნაჭყებია</t>
  </si>
  <si>
    <t>01010001748</t>
  </si>
  <si>
    <t>კაპანაძე</t>
  </si>
  <si>
    <t>54001035907</t>
  </si>
  <si>
    <t>01019087684</t>
  </si>
  <si>
    <t>ქაციბაია</t>
  </si>
  <si>
    <t>39001041239</t>
  </si>
  <si>
    <t>61004000424</t>
  </si>
  <si>
    <t>კაციტაძე</t>
  </si>
  <si>
    <t>38001009048</t>
  </si>
  <si>
    <t>კვაშალი</t>
  </si>
  <si>
    <t>01010013900</t>
  </si>
  <si>
    <t>აბშილავა</t>
  </si>
  <si>
    <t>58001030458</t>
  </si>
  <si>
    <t>რუსუდან</t>
  </si>
  <si>
    <t>01008017393</t>
  </si>
  <si>
    <t>ჩაფიძე</t>
  </si>
  <si>
    <t>54001046840</t>
  </si>
  <si>
    <t>01011013824</t>
  </si>
  <si>
    <t>01019076920</t>
  </si>
  <si>
    <t>ზახაშვილი</t>
  </si>
  <si>
    <t>01005002593</t>
  </si>
  <si>
    <t>ხადური</t>
  </si>
  <si>
    <t>01019071177</t>
  </si>
  <si>
    <t>ჯანგიანი</t>
  </si>
  <si>
    <t>01019076999</t>
  </si>
  <si>
    <t>კანთელაშვილი</t>
  </si>
  <si>
    <t>57001033500</t>
  </si>
  <si>
    <t>დვალიშვილი</t>
  </si>
  <si>
    <t>17001019759</t>
  </si>
  <si>
    <t>რობაქიძე</t>
  </si>
  <si>
    <t>21001006971</t>
  </si>
  <si>
    <t>ალავიძე</t>
  </si>
  <si>
    <t>01019077588</t>
  </si>
  <si>
    <t>კორნელი</t>
  </si>
  <si>
    <t>კურტანიძე</t>
  </si>
  <si>
    <t>01019089528</t>
  </si>
  <si>
    <t>ლოლუა</t>
  </si>
  <si>
    <t>01013017099</t>
  </si>
  <si>
    <t>60001151733</t>
  </si>
  <si>
    <t>მოდებაძე</t>
  </si>
  <si>
    <t>54001043798</t>
  </si>
  <si>
    <t>თემურ</t>
  </si>
  <si>
    <t>ბარამიძე</t>
  </si>
  <si>
    <t>01001053134</t>
  </si>
  <si>
    <t>ჯაშიაშვილი</t>
  </si>
  <si>
    <t>01019050843</t>
  </si>
  <si>
    <t>60001045721</t>
  </si>
  <si>
    <t>ფეტვიაშვილი</t>
  </si>
  <si>
    <t>36001051638</t>
  </si>
  <si>
    <t>თოდრაძე</t>
  </si>
  <si>
    <t>01023008447</t>
  </si>
  <si>
    <t>დარბაიძე</t>
  </si>
  <si>
    <t>01001084031</t>
  </si>
  <si>
    <t>ხუნდაძე</t>
  </si>
  <si>
    <t>46001021669</t>
  </si>
  <si>
    <t>გოთაძე</t>
  </si>
  <si>
    <t>01001085035</t>
  </si>
  <si>
    <t>გიორგაძე</t>
  </si>
  <si>
    <t>01021000612</t>
  </si>
  <si>
    <t>კობახიძე</t>
  </si>
  <si>
    <t>05001012310</t>
  </si>
  <si>
    <t>მიდელაური</t>
  </si>
  <si>
    <t>01011067247</t>
  </si>
  <si>
    <t>01019073778</t>
  </si>
  <si>
    <t>ქალდანი</t>
  </si>
  <si>
    <t>62004027843</t>
  </si>
  <si>
    <t>01019081574</t>
  </si>
  <si>
    <t>გოგრიჭიანი</t>
  </si>
  <si>
    <t>01001087911</t>
  </si>
  <si>
    <t>მერაბ</t>
  </si>
  <si>
    <t>გიგინეიშვილი</t>
  </si>
  <si>
    <t>01019072562</t>
  </si>
  <si>
    <t>ლომსაძე</t>
  </si>
  <si>
    <t>01024045718</t>
  </si>
  <si>
    <t>ორჯონიკიძე</t>
  </si>
  <si>
    <t>01001071301</t>
  </si>
  <si>
    <t>სანიკიძე</t>
  </si>
  <si>
    <t>01001097671</t>
  </si>
  <si>
    <t>ლოლიტა</t>
  </si>
  <si>
    <t>01019041965</t>
  </si>
  <si>
    <t>ადამაშვილი</t>
  </si>
  <si>
    <t>01021007518</t>
  </si>
  <si>
    <t>გიგაური</t>
  </si>
  <si>
    <t>01023008246</t>
  </si>
  <si>
    <t>ჯამბულ</t>
  </si>
  <si>
    <t>ლოსაბერიძე</t>
  </si>
  <si>
    <t>60001012343</t>
  </si>
  <si>
    <t>ჯუნა</t>
  </si>
  <si>
    <t>გოგატიშვილი</t>
  </si>
  <si>
    <t>54001057642</t>
  </si>
  <si>
    <t>01019012688</t>
  </si>
  <si>
    <t>შანავა</t>
  </si>
  <si>
    <t>61005005407</t>
  </si>
  <si>
    <t>მიმინოშვილი</t>
  </si>
  <si>
    <t>33001073523</t>
  </si>
  <si>
    <t>დავითაძე</t>
  </si>
  <si>
    <t>01022002356</t>
  </si>
  <si>
    <t>ჭინჭარაული</t>
  </si>
  <si>
    <t>01211105423</t>
  </si>
  <si>
    <t>სირაძე</t>
  </si>
  <si>
    <t>01019069287</t>
  </si>
  <si>
    <t>სიარაძე</t>
  </si>
  <si>
    <t>01019083418</t>
  </si>
  <si>
    <t>ილონა</t>
  </si>
  <si>
    <t>ბროევი</t>
  </si>
  <si>
    <t>01027077402</t>
  </si>
  <si>
    <t>01021007092</t>
  </si>
  <si>
    <t>თევდორაძე</t>
  </si>
  <si>
    <t>25001002225</t>
  </si>
  <si>
    <t>ვიქტორია</t>
  </si>
  <si>
    <t>გევორქიანი</t>
  </si>
  <si>
    <t>01005023126</t>
  </si>
  <si>
    <t>სიდამონიძე</t>
  </si>
  <si>
    <t>31001009515</t>
  </si>
  <si>
    <t>მზევინარ</t>
  </si>
  <si>
    <t>24001043775</t>
  </si>
  <si>
    <t>იაგო</t>
  </si>
  <si>
    <t>01004010984</t>
  </si>
  <si>
    <t>ბუბა</t>
  </si>
  <si>
    <t>01001087794</t>
  </si>
  <si>
    <t>ბათიროვა</t>
  </si>
  <si>
    <t>01011042496</t>
  </si>
  <si>
    <t>01001082347</t>
  </si>
  <si>
    <t>ღონღაძე</t>
  </si>
  <si>
    <t>11001030319</t>
  </si>
  <si>
    <t>კვეკვესკირი</t>
  </si>
  <si>
    <t>62006012230</t>
  </si>
  <si>
    <t>კახაია</t>
  </si>
  <si>
    <t>01019074088</t>
  </si>
  <si>
    <t>გორგაძე</t>
  </si>
  <si>
    <t>01019072591</t>
  </si>
  <si>
    <t xml:space="preserve">ზაქარეიშვილი </t>
  </si>
  <si>
    <t>01017037032</t>
  </si>
  <si>
    <t xml:space="preserve">მიქიაშვილი </t>
  </si>
  <si>
    <t>01005040991</t>
  </si>
  <si>
    <t>01005004932</t>
  </si>
  <si>
    <t>მაჩიტიძე</t>
  </si>
  <si>
    <t>01034005278</t>
  </si>
  <si>
    <t>ინდირა</t>
  </si>
  <si>
    <t xml:space="preserve">ჯაფარიძე </t>
  </si>
  <si>
    <t>61004065319</t>
  </si>
  <si>
    <t xml:space="preserve">ზოიძე </t>
  </si>
  <si>
    <t>61004069652</t>
  </si>
  <si>
    <t xml:space="preserve">შენგელია </t>
  </si>
  <si>
    <t>01005038758</t>
  </si>
  <si>
    <t xml:space="preserve">კეკელია </t>
  </si>
  <si>
    <t>01009019670</t>
  </si>
  <si>
    <t>არჩილი</t>
  </si>
  <si>
    <t xml:space="preserve">სამხარაძე </t>
  </si>
  <si>
    <t>01030035717</t>
  </si>
  <si>
    <t xml:space="preserve">ასლანიშვილი </t>
  </si>
  <si>
    <t>01015003824</t>
  </si>
  <si>
    <t xml:space="preserve">ბრეგვაძე </t>
  </si>
  <si>
    <t>01005038906</t>
  </si>
  <si>
    <t xml:space="preserve">ბერაძე </t>
  </si>
  <si>
    <t>01019085694</t>
  </si>
  <si>
    <t xml:space="preserve">ჯოჯუა </t>
  </si>
  <si>
    <t>01005045000</t>
  </si>
  <si>
    <t>მარეხი</t>
  </si>
  <si>
    <t>01005044999</t>
  </si>
  <si>
    <t>თათული</t>
  </si>
  <si>
    <t xml:space="preserve">თავაძე </t>
  </si>
  <si>
    <t>01005032179</t>
  </si>
  <si>
    <t>აკაკი</t>
  </si>
  <si>
    <t xml:space="preserve">სანებლიძე </t>
  </si>
  <si>
    <t>01019082068</t>
  </si>
  <si>
    <t>ეთერი</t>
  </si>
  <si>
    <t>ქემერტელიძე</t>
  </si>
  <si>
    <t>01005044716</t>
  </si>
  <si>
    <t>01408069196</t>
  </si>
  <si>
    <t>ჯესიკა</t>
  </si>
  <si>
    <t xml:space="preserve">ჩხაპელია </t>
  </si>
  <si>
    <t>62002007097</t>
  </si>
  <si>
    <t>გიმზერ</t>
  </si>
  <si>
    <t xml:space="preserve">ბესელია </t>
  </si>
  <si>
    <t>62001016377</t>
  </si>
  <si>
    <t xml:space="preserve">მესხიძე </t>
  </si>
  <si>
    <t>59001021810</t>
  </si>
  <si>
    <t xml:space="preserve">ხითარიძე </t>
  </si>
  <si>
    <t>01005035323</t>
  </si>
  <si>
    <t>ჯიბღაშვილი</t>
  </si>
  <si>
    <t>40001004530</t>
  </si>
  <si>
    <t xml:space="preserve">ტატინაშვილი </t>
  </si>
  <si>
    <t>01006011571</t>
  </si>
  <si>
    <t>ქეთო</t>
  </si>
  <si>
    <t xml:space="preserve">ქობალია </t>
  </si>
  <si>
    <t>01005016204</t>
  </si>
  <si>
    <t xml:space="preserve">მიქელაძე </t>
  </si>
  <si>
    <t>01019081131</t>
  </si>
  <si>
    <t xml:space="preserve">ფაცია </t>
  </si>
  <si>
    <t>62001001940</t>
  </si>
  <si>
    <t>დომენტი</t>
  </si>
  <si>
    <t xml:space="preserve">ბართაია </t>
  </si>
  <si>
    <t>29001039324</t>
  </si>
  <si>
    <t>ჯანგავაძე</t>
  </si>
  <si>
    <t>35001102746</t>
  </si>
  <si>
    <t xml:space="preserve"> ბერაძე</t>
  </si>
  <si>
    <t>დათო</t>
  </si>
  <si>
    <t>29001039167</t>
  </si>
  <si>
    <t xml:space="preserve">კუპრაძე </t>
  </si>
  <si>
    <t>42001038225</t>
  </si>
  <si>
    <t xml:space="preserve">ნარმანია </t>
  </si>
  <si>
    <t>62009006449</t>
  </si>
  <si>
    <t>ელზა</t>
  </si>
  <si>
    <t xml:space="preserve">შუბლაძე-რურუა </t>
  </si>
  <si>
    <t>39001035450</t>
  </si>
  <si>
    <t xml:space="preserve">ხელაშვილი </t>
  </si>
  <si>
    <t>24001006603</t>
  </si>
  <si>
    <t xml:space="preserve">მჭედლიშვილი </t>
  </si>
  <si>
    <t>01005033774</t>
  </si>
  <si>
    <t xml:space="preserve">დვალი </t>
  </si>
  <si>
    <t>01008027318</t>
  </si>
  <si>
    <t xml:space="preserve">ნაჭყებია </t>
  </si>
  <si>
    <t>01006003784</t>
  </si>
  <si>
    <t>24001029848</t>
  </si>
  <si>
    <t xml:space="preserve">ნიკოლაძე </t>
  </si>
  <si>
    <t>01006014627</t>
  </si>
  <si>
    <t>ვალერიანი</t>
  </si>
  <si>
    <t xml:space="preserve">ვაშაკიძე </t>
  </si>
  <si>
    <t>01005040432</t>
  </si>
  <si>
    <t xml:space="preserve">ძაგანიშვილი </t>
  </si>
  <si>
    <t>01005035440</t>
  </si>
  <si>
    <t>გეგა</t>
  </si>
  <si>
    <t xml:space="preserve">გოშაძე </t>
  </si>
  <si>
    <t>01005024444</t>
  </si>
  <si>
    <t xml:space="preserve">ცერცვაძე </t>
  </si>
  <si>
    <t>14001021177</t>
  </si>
  <si>
    <t>როზა</t>
  </si>
  <si>
    <t xml:space="preserve">გოცაძე </t>
  </si>
  <si>
    <t>54001003207</t>
  </si>
  <si>
    <t xml:space="preserve">ჯინაშვილი </t>
  </si>
  <si>
    <t>14001003728</t>
  </si>
  <si>
    <t xml:space="preserve">ალადაშვილი </t>
  </si>
  <si>
    <t>14001025907</t>
  </si>
  <si>
    <t>01005013470</t>
  </si>
  <si>
    <t>ლილი</t>
  </si>
  <si>
    <t xml:space="preserve">ზარიაშვილი </t>
  </si>
  <si>
    <t>01006004739</t>
  </si>
  <si>
    <t>01006001062</t>
  </si>
  <si>
    <t>01006018211</t>
  </si>
  <si>
    <t>ზურა</t>
  </si>
  <si>
    <t xml:space="preserve">მიქაძე </t>
  </si>
  <si>
    <t>01009004532</t>
  </si>
  <si>
    <t xml:space="preserve">მეგრელიძე </t>
  </si>
  <si>
    <t>61001076347</t>
  </si>
  <si>
    <t xml:space="preserve">ჩალაძე </t>
  </si>
  <si>
    <t>25001038724</t>
  </si>
  <si>
    <t>შურმან</t>
  </si>
  <si>
    <t xml:space="preserve">რაზმაძე </t>
  </si>
  <si>
    <t>01003003499</t>
  </si>
  <si>
    <t>ფაცია</t>
  </si>
  <si>
    <t>62001041913</t>
  </si>
  <si>
    <t>ბაგალიშვილი</t>
  </si>
  <si>
    <t>01011066242</t>
  </si>
  <si>
    <t xml:space="preserve">ლევან </t>
  </si>
  <si>
    <t>ბახტაძე</t>
  </si>
  <si>
    <t>01030025087</t>
  </si>
  <si>
    <t>ქერაული</t>
  </si>
  <si>
    <t>01030003977</t>
  </si>
  <si>
    <t>კოპალეიშვილი</t>
  </si>
  <si>
    <t>01030026438</t>
  </si>
  <si>
    <t>ჯიღიტაშვილი</t>
  </si>
  <si>
    <t>01029006849</t>
  </si>
  <si>
    <t>ქეთი</t>
  </si>
  <si>
    <t>შატბერაშვილი</t>
  </si>
  <si>
    <t>01008046969</t>
  </si>
  <si>
    <t xml:space="preserve">ინდირა </t>
  </si>
  <si>
    <t>ცინდელიანი</t>
  </si>
  <si>
    <t>30001003637</t>
  </si>
  <si>
    <t>01001063941</t>
  </si>
  <si>
    <t>01030040718</t>
  </si>
  <si>
    <t>გამხიტაშვილი</t>
  </si>
  <si>
    <t>01030003082</t>
  </si>
  <si>
    <t>01001010640</t>
  </si>
  <si>
    <t xml:space="preserve">ინგა </t>
  </si>
  <si>
    <t>გვინჩიძე</t>
  </si>
  <si>
    <t>01030014800</t>
  </si>
  <si>
    <t>ვალენტინა</t>
  </si>
  <si>
    <t>გლოტოვა</t>
  </si>
  <si>
    <t>01019054678</t>
  </si>
  <si>
    <t>ნიკოლაიშვილი</t>
  </si>
  <si>
    <t>01024046268</t>
  </si>
  <si>
    <t>01005034027</t>
  </si>
  <si>
    <t>01105048486</t>
  </si>
  <si>
    <t>თინა</t>
  </si>
  <si>
    <t>ახვლედიანი</t>
  </si>
  <si>
    <t>01030016988</t>
  </si>
  <si>
    <t>დადეშელი</t>
  </si>
  <si>
    <t>01030051652</t>
  </si>
  <si>
    <t>ლარისა</t>
  </si>
  <si>
    <t>ხელაძე</t>
  </si>
  <si>
    <t>01017026706</t>
  </si>
  <si>
    <t>ოვსეპიანი</t>
  </si>
  <si>
    <t>01006017287</t>
  </si>
  <si>
    <t>მძელური</t>
  </si>
  <si>
    <t>01027028380</t>
  </si>
  <si>
    <t>მამარდაშვილი</t>
  </si>
  <si>
    <t>01005038643</t>
  </si>
  <si>
    <t xml:space="preserve">ლალი </t>
  </si>
  <si>
    <t>01024012519</t>
  </si>
  <si>
    <t>შაზინა</t>
  </si>
  <si>
    <t>მიხელიძე</t>
  </si>
  <si>
    <t>01019081410</t>
  </si>
  <si>
    <t>01002001497</t>
  </si>
  <si>
    <t>კუჭუხიძე</t>
  </si>
  <si>
    <t>01030014420</t>
  </si>
  <si>
    <t xml:space="preserve">ხატია </t>
  </si>
  <si>
    <t>54001060106</t>
  </si>
  <si>
    <t>ფირანიშვილი</t>
  </si>
  <si>
    <t>01030037141</t>
  </si>
  <si>
    <t>ესიავა</t>
  </si>
  <si>
    <t>01030041648</t>
  </si>
  <si>
    <t>რუზანა</t>
  </si>
  <si>
    <t>მურადოვა</t>
  </si>
  <si>
    <t>01030021566</t>
  </si>
  <si>
    <t>ჯოხაძე</t>
  </si>
  <si>
    <t>01030047747</t>
  </si>
  <si>
    <t>აღდგომელაშვილი</t>
  </si>
  <si>
    <t>01211105243</t>
  </si>
  <si>
    <t>გუდიევი</t>
  </si>
  <si>
    <t>01030047725</t>
  </si>
  <si>
    <t>ნაიკო</t>
  </si>
  <si>
    <t>ფხალაძე</t>
  </si>
  <si>
    <t>01034001883</t>
  </si>
  <si>
    <t>კარლო</t>
  </si>
  <si>
    <t>01001088390</t>
  </si>
  <si>
    <t>01024012518</t>
  </si>
  <si>
    <t>01001029733</t>
  </si>
  <si>
    <t>მანუჩაროვა</t>
  </si>
  <si>
    <t>01019021911</t>
  </si>
  <si>
    <t>გურჯიშვილი</t>
  </si>
  <si>
    <t>10001066341</t>
  </si>
  <si>
    <t>თომაშვილი</t>
  </si>
  <si>
    <t>01030004547</t>
  </si>
  <si>
    <t>ალექსანდრა</t>
  </si>
  <si>
    <t>სიტკოვი</t>
  </si>
  <si>
    <t>01001035741</t>
  </si>
  <si>
    <t>ყიფშიძე</t>
  </si>
  <si>
    <t>54001004180</t>
  </si>
  <si>
    <t xml:space="preserve">ვასილ </t>
  </si>
  <si>
    <t>კაჭკაჭიშვილი</t>
  </si>
  <si>
    <t>01008012703</t>
  </si>
  <si>
    <t>ტიტვინიძე</t>
  </si>
  <si>
    <t>01024002762</t>
  </si>
  <si>
    <t>გაგუა</t>
  </si>
  <si>
    <t>62001046270</t>
  </si>
  <si>
    <t>18001062453</t>
  </si>
  <si>
    <t>01009008986</t>
  </si>
  <si>
    <t xml:space="preserve">ზაზა </t>
  </si>
  <si>
    <t>ლემონჯავა</t>
  </si>
  <si>
    <t>01030032203</t>
  </si>
  <si>
    <t>გველესიანი</t>
  </si>
  <si>
    <t>01010015468</t>
  </si>
  <si>
    <t>ლომაია</t>
  </si>
  <si>
    <t>01017001843</t>
  </si>
  <si>
    <t xml:space="preserve">თეონა </t>
  </si>
  <si>
    <t>კანკია</t>
  </si>
  <si>
    <t>62001003293</t>
  </si>
  <si>
    <t>იმნაიშვილი</t>
  </si>
  <si>
    <t>01024018840</t>
  </si>
  <si>
    <t>01019021617</t>
  </si>
  <si>
    <t>ჩიქვანაია</t>
  </si>
  <si>
    <t>01019046278</t>
  </si>
  <si>
    <t>60001027371</t>
  </si>
  <si>
    <t>01017049870</t>
  </si>
  <si>
    <t>01030011927</t>
  </si>
  <si>
    <t>ცირეკიძე</t>
  </si>
  <si>
    <t>01017041254</t>
  </si>
  <si>
    <t>01017034849</t>
  </si>
  <si>
    <t>ქვარცხავა</t>
  </si>
  <si>
    <t>42001029610</t>
  </si>
  <si>
    <t>50001002569</t>
  </si>
  <si>
    <t>ლუხუტაშვილი</t>
  </si>
  <si>
    <t>12001070833</t>
  </si>
  <si>
    <t>ლილე</t>
  </si>
  <si>
    <t>ახობაძე</t>
  </si>
  <si>
    <t>37001057944</t>
  </si>
  <si>
    <t>01005043815</t>
  </si>
  <si>
    <t>მერებაშვილი</t>
  </si>
  <si>
    <t>01024083873</t>
  </si>
  <si>
    <t>ერაძე</t>
  </si>
  <si>
    <t>21001000261</t>
  </si>
  <si>
    <t>დავითიანი</t>
  </si>
  <si>
    <t>01030034039</t>
  </si>
  <si>
    <t>ყარალაშვილი</t>
  </si>
  <si>
    <t>33001064069</t>
  </si>
  <si>
    <t>ანრი</t>
  </si>
  <si>
    <t>ქარჩავა</t>
  </si>
  <si>
    <t>01005041934</t>
  </si>
  <si>
    <t>ამირიძე</t>
  </si>
  <si>
    <t>01019006462</t>
  </si>
  <si>
    <t>მონიკა</t>
  </si>
  <si>
    <t>ლაგვილავა</t>
  </si>
  <si>
    <t>19850005517</t>
  </si>
  <si>
    <t>ელენა</t>
  </si>
  <si>
    <t>ბაინდურაშვილი</t>
  </si>
  <si>
    <t>59001096703</t>
  </si>
  <si>
    <t>ჭიღიტაშვილი</t>
  </si>
  <si>
    <t>14001027219</t>
  </si>
  <si>
    <t>33001007674</t>
  </si>
  <si>
    <t>61001047809</t>
  </si>
  <si>
    <t>ნანავა</t>
  </si>
  <si>
    <t>62509010148</t>
  </si>
  <si>
    <t>ბერიშვილი</t>
  </si>
  <si>
    <t>01007008079</t>
  </si>
  <si>
    <t>გულბანი</t>
  </si>
  <si>
    <t>62002005945</t>
  </si>
  <si>
    <t>ვართანიანი</t>
  </si>
  <si>
    <t>01015011072</t>
  </si>
  <si>
    <t>მუშკუდიანი</t>
  </si>
  <si>
    <t>10001000505</t>
  </si>
  <si>
    <t>გალუაშვილი</t>
  </si>
  <si>
    <t>12003000621</t>
  </si>
  <si>
    <t>აბესალომი</t>
  </si>
  <si>
    <t>მირზიაშვილი</t>
  </si>
  <si>
    <t>12001015155</t>
  </si>
  <si>
    <t>ოვანა</t>
  </si>
  <si>
    <t>01030022852</t>
  </si>
  <si>
    <t>01027022633</t>
  </si>
  <si>
    <t>25001045664</t>
  </si>
  <si>
    <t>ციცქიშვილი</t>
  </si>
  <si>
    <t>01013000564</t>
  </si>
  <si>
    <t>01017024260</t>
  </si>
  <si>
    <t xml:space="preserve">ირინა </t>
  </si>
  <si>
    <t>01030025821</t>
  </si>
  <si>
    <t>ტუღუში</t>
  </si>
  <si>
    <t>01217058039</t>
  </si>
  <si>
    <t>ქრისტესიაშვილი</t>
  </si>
  <si>
    <t>01019031024</t>
  </si>
  <si>
    <t>კოჭლამაზაშვილი</t>
  </si>
  <si>
    <t xml:space="preserve">მარინე </t>
  </si>
  <si>
    <t>ჟვანია</t>
  </si>
  <si>
    <t>01001005070</t>
  </si>
  <si>
    <t>სიმონ</t>
  </si>
  <si>
    <t>მამაიაშვილი</t>
  </si>
  <si>
    <t>01002016349</t>
  </si>
  <si>
    <t>01019030362</t>
  </si>
  <si>
    <t>ნუკრი</t>
  </si>
  <si>
    <t>სულამანიძე</t>
  </si>
  <si>
    <t>ვიოლა</t>
  </si>
  <si>
    <t>სანდუხაძე</t>
  </si>
  <si>
    <t>01011041624</t>
  </si>
  <si>
    <t>ბენო</t>
  </si>
  <si>
    <t>01019030365</t>
  </si>
  <si>
    <t xml:space="preserve">ბელა </t>
  </si>
  <si>
    <t>ღვაბერიძე</t>
  </si>
  <si>
    <t>01012006121</t>
  </si>
  <si>
    <t>გვილავა</t>
  </si>
  <si>
    <t>ფარულავა</t>
  </si>
  <si>
    <t>კევლიშვილი</t>
  </si>
  <si>
    <t>დინარა</t>
  </si>
  <si>
    <t>01012024088</t>
  </si>
  <si>
    <t>ლინდა</t>
  </si>
  <si>
    <t>58001033639</t>
  </si>
  <si>
    <t>სიმა</t>
  </si>
  <si>
    <t>იუსუპოვა</t>
  </si>
  <si>
    <t>01017052470</t>
  </si>
  <si>
    <t>ბეგაშვილი</t>
  </si>
  <si>
    <t>13001051561</t>
  </si>
  <si>
    <t>გასიშვილი</t>
  </si>
  <si>
    <t>01017057640</t>
  </si>
  <si>
    <t>ჩუბინიძე</t>
  </si>
  <si>
    <t>გიზო</t>
  </si>
  <si>
    <t>მანია</t>
  </si>
  <si>
    <t>62002002510</t>
  </si>
  <si>
    <t>62002005216</t>
  </si>
  <si>
    <t>სულიაშვილი</t>
  </si>
  <si>
    <t>01017054958</t>
  </si>
  <si>
    <t>ბიძინა</t>
  </si>
  <si>
    <t>ნეგაძე</t>
  </si>
  <si>
    <t>01017055942</t>
  </si>
  <si>
    <t>01017056662</t>
  </si>
  <si>
    <t>01019067654</t>
  </si>
  <si>
    <t>ქუთელია</t>
  </si>
  <si>
    <t>62002003538</t>
  </si>
  <si>
    <t>ლექსო</t>
  </si>
  <si>
    <t>ხერგიანი</t>
  </si>
  <si>
    <t>12003000359</t>
  </si>
  <si>
    <t xml:space="preserve"> გიგნაძე</t>
  </si>
  <si>
    <t>ქართველიშვილი</t>
  </si>
  <si>
    <t>13001002069</t>
  </si>
  <si>
    <t>გოგიაშვილი</t>
  </si>
  <si>
    <t>13001004432</t>
  </si>
  <si>
    <t xml:space="preserve">ფირუზი </t>
  </si>
  <si>
    <t>შიუკაშვილი</t>
  </si>
  <si>
    <t>13001061629</t>
  </si>
  <si>
    <t>მაზანიშვილი</t>
  </si>
  <si>
    <t>13001041839</t>
  </si>
  <si>
    <t>ივანე</t>
  </si>
  <si>
    <t>13001000821</t>
  </si>
  <si>
    <t>ათუაშვილი</t>
  </si>
  <si>
    <t>13801073251</t>
  </si>
  <si>
    <t>მაზანაშვილი</t>
  </si>
  <si>
    <t>13001059101</t>
  </si>
  <si>
    <t>13001040134</t>
  </si>
  <si>
    <t>13001039727</t>
  </si>
  <si>
    <t>13001047551</t>
  </si>
  <si>
    <t>დარჩიაშვილი</t>
  </si>
  <si>
    <t>13001059731</t>
  </si>
  <si>
    <t>ხელაშვილი</t>
  </si>
  <si>
    <t>13001066669</t>
  </si>
  <si>
    <t>ზურაბი</t>
  </si>
  <si>
    <t>13001050745</t>
  </si>
  <si>
    <t>ხატინოვი</t>
  </si>
  <si>
    <t>13001044856</t>
  </si>
  <si>
    <t>მიტიჩაშვილი</t>
  </si>
  <si>
    <t>13001033379</t>
  </si>
  <si>
    <t>ნესუაშვილი</t>
  </si>
  <si>
    <t>01006002827</t>
  </si>
  <si>
    <t>ღვინიაშვილი</t>
  </si>
  <si>
    <t>43001037960</t>
  </si>
  <si>
    <t>ქეთინო</t>
  </si>
  <si>
    <t>13001056303</t>
  </si>
  <si>
    <t>უტიაშვილი</t>
  </si>
  <si>
    <t>13001042272</t>
  </si>
  <si>
    <t>13001056302</t>
  </si>
  <si>
    <t>ხეტეშვილი</t>
  </si>
  <si>
    <t>13001010209</t>
  </si>
  <si>
    <t>ტერტეროვი</t>
  </si>
  <si>
    <t>13001058198</t>
  </si>
  <si>
    <t xml:space="preserve">ხვიჩია </t>
  </si>
  <si>
    <t>01005044205</t>
  </si>
  <si>
    <t>ნაცვლიშვილი</t>
  </si>
  <si>
    <t>ცანკაშვილი</t>
  </si>
  <si>
    <t xml:space="preserve">გელა </t>
  </si>
  <si>
    <t>ბერიკაშვილი</t>
  </si>
  <si>
    <t>მუნჯიშვილი</t>
  </si>
  <si>
    <t>მინდორაშვილი</t>
  </si>
  <si>
    <t>გამდლიშვილი</t>
  </si>
  <si>
    <t>13901070030</t>
  </si>
  <si>
    <t>გულაშვილი</t>
  </si>
  <si>
    <t>პაპაშვილი</t>
  </si>
  <si>
    <t>ფრიდონაშვილი</t>
  </si>
  <si>
    <t>13001065626</t>
  </si>
  <si>
    <t>ელგუჯა</t>
  </si>
  <si>
    <t>გიგნაძე</t>
  </si>
  <si>
    <t>პაპუნაშვილი</t>
  </si>
  <si>
    <t>შანშიაშვილი</t>
  </si>
  <si>
    <t>გია</t>
  </si>
  <si>
    <t>არუთინაშვილი</t>
  </si>
  <si>
    <t>რუაძე</t>
  </si>
  <si>
    <t>13001012110</t>
  </si>
  <si>
    <t>გოჩა</t>
  </si>
  <si>
    <t>მედულაშვილი</t>
  </si>
  <si>
    <t>01033002753</t>
  </si>
  <si>
    <t>ბაიდერაშვილი</t>
  </si>
  <si>
    <t>ხუნაშვილი</t>
  </si>
  <si>
    <t>გუგულაშვილი</t>
  </si>
  <si>
    <t>13801069773</t>
  </si>
  <si>
    <t>ღორთლიშვილი</t>
  </si>
  <si>
    <t xml:space="preserve">თეიმურაზ </t>
  </si>
  <si>
    <t>ჩიბარაშვილი</t>
  </si>
  <si>
    <t>01002008684</t>
  </si>
  <si>
    <t xml:space="preserve">სვეტლანა </t>
  </si>
  <si>
    <t>ბერაია</t>
  </si>
  <si>
    <t xml:space="preserve">გივი </t>
  </si>
  <si>
    <t xml:space="preserve">დავითაშვილი </t>
  </si>
  <si>
    <t>01004004148</t>
  </si>
  <si>
    <t>გენადი</t>
  </si>
  <si>
    <t>ქავთარაძე</t>
  </si>
  <si>
    <t xml:space="preserve">ლია </t>
  </si>
  <si>
    <t>აშკალოვი</t>
  </si>
  <si>
    <t xml:space="preserve">ნანა </t>
  </si>
  <si>
    <t>ქერელაშვილი</t>
  </si>
  <si>
    <t>ჩუთლაშვილი</t>
  </si>
  <si>
    <t xml:space="preserve">ნუკრი </t>
  </si>
  <si>
    <t>ღვედაშვილი</t>
  </si>
  <si>
    <t>შალვა</t>
  </si>
  <si>
    <t>ზურაშვილი</t>
  </si>
  <si>
    <t>40001018346</t>
  </si>
  <si>
    <t xml:space="preserve">ელენე </t>
  </si>
  <si>
    <t>დგებუაძე</t>
  </si>
  <si>
    <t>13001041119</t>
  </si>
  <si>
    <t>მეგუთნიშვილი</t>
  </si>
  <si>
    <t>20001067801</t>
  </si>
  <si>
    <t xml:space="preserve">თეო </t>
  </si>
  <si>
    <t>კორაშვილი</t>
  </si>
  <si>
    <t>45001003895</t>
  </si>
  <si>
    <t>ეჟიშვილი</t>
  </si>
  <si>
    <t>20001062264</t>
  </si>
  <si>
    <t>კიკოლაშვილი</t>
  </si>
  <si>
    <t>20001034465</t>
  </si>
  <si>
    <t>20001022858</t>
  </si>
  <si>
    <t>ახმეტელი</t>
  </si>
  <si>
    <t>20001047919</t>
  </si>
  <si>
    <t>20001062342</t>
  </si>
  <si>
    <t>01019089440</t>
  </si>
  <si>
    <t>ჭიკაძე</t>
  </si>
  <si>
    <t>20001035342</t>
  </si>
  <si>
    <t>ფარესიშვილი</t>
  </si>
  <si>
    <t>20001067362</t>
  </si>
  <si>
    <t>20001052020</t>
  </si>
  <si>
    <t>შარმადინი</t>
  </si>
  <si>
    <t>20001025171</t>
  </si>
  <si>
    <t>მამნიაშვილი</t>
  </si>
  <si>
    <t>20001053818</t>
  </si>
  <si>
    <t>ზურაბ</t>
  </si>
  <si>
    <t>01006014391</t>
  </si>
  <si>
    <t>ამბროსიძე</t>
  </si>
  <si>
    <t>20001011995</t>
  </si>
  <si>
    <t>წულუკიძე</t>
  </si>
  <si>
    <t>20001025558</t>
  </si>
  <si>
    <t>20001021406</t>
  </si>
  <si>
    <t>კაჩმაზოვი</t>
  </si>
  <si>
    <t>45901038877</t>
  </si>
  <si>
    <t>20001037696</t>
  </si>
  <si>
    <t>ჭილაშვილი</t>
  </si>
  <si>
    <t>20001019977</t>
  </si>
  <si>
    <t>ფირუზი</t>
  </si>
  <si>
    <t>ზაალიშვილი</t>
  </si>
  <si>
    <t>20001037819</t>
  </si>
  <si>
    <t>ფაციაშვილი</t>
  </si>
  <si>
    <t>20001061738</t>
  </si>
  <si>
    <t>20001044475</t>
  </si>
  <si>
    <t>20201075446</t>
  </si>
  <si>
    <t>ბუთხუზი</t>
  </si>
  <si>
    <t>20001060520</t>
  </si>
  <si>
    <t>20001008144</t>
  </si>
  <si>
    <t>ტვირთაშვილი</t>
  </si>
  <si>
    <t>20001047357</t>
  </si>
  <si>
    <t>გერმანიშვილი</t>
  </si>
  <si>
    <t>20001045117</t>
  </si>
  <si>
    <t>დოყვაძე</t>
  </si>
  <si>
    <t>20001058709</t>
  </si>
  <si>
    <t xml:space="preserve">დათო </t>
  </si>
  <si>
    <t>კომშიაშვილი</t>
  </si>
  <si>
    <t>20001061691</t>
  </si>
  <si>
    <t>სულხანიშვილი</t>
  </si>
  <si>
    <t>20001021290</t>
  </si>
  <si>
    <t>20001062894</t>
  </si>
  <si>
    <t>დემნა</t>
  </si>
  <si>
    <t>ბაკურიძე</t>
  </si>
  <si>
    <t>20001049856</t>
  </si>
  <si>
    <t>რობიზონი</t>
  </si>
  <si>
    <t>წიქარაძე</t>
  </si>
  <si>
    <t>20001062856</t>
  </si>
  <si>
    <t>ბურნაძე</t>
  </si>
  <si>
    <t>01030037707</t>
  </si>
  <si>
    <t>ბუზალაძე</t>
  </si>
  <si>
    <t>20001020111</t>
  </si>
  <si>
    <t>აქიფ</t>
  </si>
  <si>
    <t>ასტანოვი</t>
  </si>
  <si>
    <t>20501071062</t>
  </si>
  <si>
    <t>ღვდელაძე</t>
  </si>
  <si>
    <t>36001023986</t>
  </si>
  <si>
    <t>სიდონაშვილი</t>
  </si>
  <si>
    <t>20601073060</t>
  </si>
  <si>
    <t>არუთინოვი</t>
  </si>
  <si>
    <t>20001030966</t>
  </si>
  <si>
    <t>მეგრელიშვილი</t>
  </si>
  <si>
    <t>20001063037</t>
  </si>
  <si>
    <t>დავითი</t>
  </si>
  <si>
    <t>20001054870</t>
  </si>
  <si>
    <t>გიგა</t>
  </si>
  <si>
    <t>ძამუკაშვილი</t>
  </si>
  <si>
    <t>20001059448</t>
  </si>
  <si>
    <t>შერმადინი</t>
  </si>
  <si>
    <t>20001056345</t>
  </si>
  <si>
    <t>ბურდიაშვილი</t>
  </si>
  <si>
    <t>20001058493</t>
  </si>
  <si>
    <t>20001067353</t>
  </si>
  <si>
    <t>20001060017</t>
  </si>
  <si>
    <t>მარგალიტა</t>
  </si>
  <si>
    <t>სხვიტარიძე</t>
  </si>
  <si>
    <t>20001060375</t>
  </si>
  <si>
    <t>ნიკოლოზი</t>
  </si>
  <si>
    <t>მარუქაშვილი</t>
  </si>
  <si>
    <t>08001035683</t>
  </si>
  <si>
    <t>ზუბიტაშვილი</t>
  </si>
  <si>
    <t>45001029161</t>
  </si>
  <si>
    <t>შაშვიაშვილი</t>
  </si>
  <si>
    <t>20001063228</t>
  </si>
  <si>
    <t>20001058891</t>
  </si>
  <si>
    <t>მალხაზი</t>
  </si>
  <si>
    <t>20001002256</t>
  </si>
  <si>
    <t>გიტა</t>
  </si>
  <si>
    <t>ბიგვავა</t>
  </si>
  <si>
    <t>19350006004</t>
  </si>
  <si>
    <t>გოდერძიშვილი</t>
  </si>
  <si>
    <t xml:space="preserve">08001031902 </t>
  </si>
  <si>
    <t>გაგნოშვილი</t>
  </si>
  <si>
    <t>08001019027</t>
  </si>
  <si>
    <t>ჩაფურიშვილი</t>
  </si>
  <si>
    <t>08001011612</t>
  </si>
  <si>
    <t>შათირიშვილი</t>
  </si>
  <si>
    <t>08001028887</t>
  </si>
  <si>
    <t>ღუდუმიძე</t>
  </si>
  <si>
    <t>20001027151</t>
  </si>
  <si>
    <t>08001019588</t>
  </si>
  <si>
    <t>ასმათი</t>
  </si>
  <si>
    <t>ლაჩაშვილი</t>
  </si>
  <si>
    <t>08001012109</t>
  </si>
  <si>
    <t>ბართიშვილი</t>
  </si>
  <si>
    <t>08001018728</t>
  </si>
  <si>
    <t>08001028058</t>
  </si>
  <si>
    <t>კუკუნაშვილი</t>
  </si>
  <si>
    <t>08001028478</t>
  </si>
  <si>
    <t>08001032461</t>
  </si>
  <si>
    <t>ასმათ</t>
  </si>
  <si>
    <t>მარტიაშვილი</t>
  </si>
  <si>
    <t>08001012576</t>
  </si>
  <si>
    <t>08001029110</t>
  </si>
  <si>
    <t>ოთარი</t>
  </si>
  <si>
    <t>გარშაულიშვილი</t>
  </si>
  <si>
    <t>08001008629</t>
  </si>
  <si>
    <t>08001033610</t>
  </si>
  <si>
    <t>იოსებ</t>
  </si>
  <si>
    <t>08001006603</t>
  </si>
  <si>
    <t>ევა</t>
  </si>
  <si>
    <t>20001008415</t>
  </si>
  <si>
    <t>მესალბიშვილი</t>
  </si>
  <si>
    <t>01013028267</t>
  </si>
  <si>
    <t>ძებნიაური</t>
  </si>
  <si>
    <t>08001017764</t>
  </si>
  <si>
    <t>08001018359</t>
  </si>
  <si>
    <t>ფეიქრიშვილი</t>
  </si>
  <si>
    <t>08001020633</t>
  </si>
  <si>
    <t>08001037889</t>
  </si>
  <si>
    <t>სვიმონიშვილი</t>
  </si>
  <si>
    <t>08001038043</t>
  </si>
  <si>
    <t>მუხმადი</t>
  </si>
  <si>
    <t>ქავთარაშვილი</t>
  </si>
  <si>
    <t>08001036701</t>
  </si>
  <si>
    <t>ელდარ</t>
  </si>
  <si>
    <t>08001012577</t>
  </si>
  <si>
    <t>შაშუკიშვილი</t>
  </si>
  <si>
    <t>08001000664</t>
  </si>
  <si>
    <t>ომარი</t>
  </si>
  <si>
    <t>08001003024</t>
  </si>
  <si>
    <t>ზაქრო</t>
  </si>
  <si>
    <t>უშიკიშვილი</t>
  </si>
  <si>
    <t>08001000461</t>
  </si>
  <si>
    <t>მაჩაბერიძე</t>
  </si>
  <si>
    <t>08001031485</t>
  </si>
  <si>
    <t>08001032361</t>
  </si>
  <si>
    <t>ნანობაშვილი</t>
  </si>
  <si>
    <t xml:space="preserve">13001039075 </t>
  </si>
  <si>
    <t>45001034844</t>
  </si>
  <si>
    <t>შოთიკო</t>
  </si>
  <si>
    <t>ვერულაშვილი</t>
  </si>
  <si>
    <t>45001034842</t>
  </si>
  <si>
    <t>ზაური</t>
  </si>
  <si>
    <t>ლურსმანაშვილი</t>
  </si>
  <si>
    <t>45001001803</t>
  </si>
  <si>
    <t>ჩახტაური</t>
  </si>
  <si>
    <t>13001048994</t>
  </si>
  <si>
    <t>ჭიბოშვილი</t>
  </si>
  <si>
    <t>45001033038</t>
  </si>
  <si>
    <t>გივი</t>
  </si>
  <si>
    <t>13601069888</t>
  </si>
  <si>
    <t>კოტაშვილი</t>
  </si>
  <si>
    <t>45001037173</t>
  </si>
  <si>
    <t>45001019164</t>
  </si>
  <si>
    <t>45001013154</t>
  </si>
  <si>
    <t>45001037101</t>
  </si>
  <si>
    <t>რასიმ</t>
  </si>
  <si>
    <t>რამაზანოვი</t>
  </si>
  <si>
    <t>45001036372</t>
  </si>
  <si>
    <t>ზულეიხა</t>
  </si>
  <si>
    <t>ალიევი</t>
  </si>
  <si>
    <t>45001006741</t>
  </si>
  <si>
    <t>გოგოლაშვილი</t>
  </si>
  <si>
    <t>45001021908</t>
  </si>
  <si>
    <t>ხეჩოშვილი</t>
  </si>
  <si>
    <t>13001069034</t>
  </si>
  <si>
    <t>ხაბიბ</t>
  </si>
  <si>
    <t>საიდოვი</t>
  </si>
  <si>
    <t>45001032536</t>
  </si>
  <si>
    <t>ყაჭიაშვილი</t>
  </si>
  <si>
    <t>13001011988</t>
  </si>
  <si>
    <t>აბულაშვილი</t>
  </si>
  <si>
    <t>40001023426</t>
  </si>
  <si>
    <t>წიქარიშვილი</t>
  </si>
  <si>
    <t>45001015524</t>
  </si>
  <si>
    <t>13001069362</t>
  </si>
  <si>
    <t>მაგული</t>
  </si>
  <si>
    <t>13001010120</t>
  </si>
  <si>
    <t>45001031258</t>
  </si>
  <si>
    <t>45001034273</t>
  </si>
  <si>
    <t xml:space="preserve">ცისანა </t>
  </si>
  <si>
    <t>მამაჯანაშვილი</t>
  </si>
  <si>
    <t>20001003292</t>
  </si>
  <si>
    <t>ხუცურაული</t>
  </si>
  <si>
    <t>45001024555</t>
  </si>
  <si>
    <t>მახარე</t>
  </si>
  <si>
    <t>45001028026</t>
  </si>
  <si>
    <t>ტარიელაძე</t>
  </si>
  <si>
    <t>01011092231</t>
  </si>
  <si>
    <t>ყრინტაშვილი</t>
  </si>
  <si>
    <t>45001028899</t>
  </si>
  <si>
    <t>ვარდოსანიძე</t>
  </si>
  <si>
    <t>13001057640</t>
  </si>
  <si>
    <t>45001034848</t>
  </si>
  <si>
    <t>გვიანიძე</t>
  </si>
  <si>
    <t>61006027243</t>
  </si>
  <si>
    <t xml:space="preserve">მურად </t>
  </si>
  <si>
    <t>ქოჩიაშვილი</t>
  </si>
  <si>
    <t xml:space="preserve">01027009188 </t>
  </si>
  <si>
    <t>01024061610</t>
  </si>
  <si>
    <t>25001045199</t>
  </si>
  <si>
    <t>01005031751</t>
  </si>
  <si>
    <t>დარეჯანი</t>
  </si>
  <si>
    <t>ხეცაძე</t>
  </si>
  <si>
    <t>25001048557</t>
  </si>
  <si>
    <t>ჩალაბაშვილი</t>
  </si>
  <si>
    <t>25001017701</t>
  </si>
  <si>
    <t>25801051603</t>
  </si>
  <si>
    <t>ლეკიაშვილი</t>
  </si>
  <si>
    <t>25001045146</t>
  </si>
  <si>
    <t>25001012913</t>
  </si>
  <si>
    <t>ელდინო</t>
  </si>
  <si>
    <t>გიგოშვილი</t>
  </si>
  <si>
    <t>25001004009</t>
  </si>
  <si>
    <t>შიკინი</t>
  </si>
  <si>
    <t>25001043618</t>
  </si>
  <si>
    <t>ნაირა</t>
  </si>
  <si>
    <t>25001020710</t>
  </si>
  <si>
    <t>მწარიაშვილი</t>
  </si>
  <si>
    <t>25001046975</t>
  </si>
  <si>
    <t>თავაძე</t>
  </si>
  <si>
    <t>01001087378</t>
  </si>
  <si>
    <t>შავიძე</t>
  </si>
  <si>
    <t>25001042804</t>
  </si>
  <si>
    <t>25001046982</t>
  </si>
  <si>
    <t>25001045661</t>
  </si>
  <si>
    <t>ნასყიდაშვილი</t>
  </si>
  <si>
    <t>25001049780</t>
  </si>
  <si>
    <t>25301052360</t>
  </si>
  <si>
    <t>შამილ</t>
  </si>
  <si>
    <t>ისკანდაროვ</t>
  </si>
  <si>
    <t>ბუსხრიკიძე</t>
  </si>
  <si>
    <t>ისკანდარაშვილი</t>
  </si>
  <si>
    <t>ბიგალაშვილი</t>
  </si>
  <si>
    <t>25001049521</t>
  </si>
  <si>
    <t>ხარაიშვილი</t>
  </si>
  <si>
    <t>35001112453</t>
  </si>
  <si>
    <t>თენგიზი</t>
  </si>
  <si>
    <t>ალეკო</t>
  </si>
  <si>
    <t>ტეფნაძე</t>
  </si>
  <si>
    <t>კახეთელიძე</t>
  </si>
  <si>
    <t xml:space="preserve">ნელი </t>
  </si>
  <si>
    <t>ნადირაშვილი</t>
  </si>
  <si>
    <t>ტალახაძე</t>
  </si>
  <si>
    <t>25001035908</t>
  </si>
  <si>
    <t>ბექარი</t>
  </si>
  <si>
    <t>25001045798</t>
  </si>
  <si>
    <t>ხვიჩა</t>
  </si>
  <si>
    <t>25001014286</t>
  </si>
  <si>
    <t>ვლადიმერი</t>
  </si>
  <si>
    <t>25001001194</t>
  </si>
  <si>
    <t>მამუკელაშვილი</t>
  </si>
  <si>
    <t>35001112855</t>
  </si>
  <si>
    <t>01026008150</t>
  </si>
  <si>
    <t>ბარამაშვილი</t>
  </si>
  <si>
    <t>36001047644</t>
  </si>
  <si>
    <t>ომარ</t>
  </si>
  <si>
    <t>ასაბაშვილი</t>
  </si>
  <si>
    <t>36001049874</t>
  </si>
  <si>
    <t>17901033872</t>
  </si>
  <si>
    <t xml:space="preserve">ასმათ </t>
  </si>
  <si>
    <t>ნინოშვილი</t>
  </si>
  <si>
    <t>36201054973</t>
  </si>
  <si>
    <t>სოსო</t>
  </si>
  <si>
    <t>ჯანაშვილი</t>
  </si>
  <si>
    <t>36001049096</t>
  </si>
  <si>
    <t>მათიაშვილი</t>
  </si>
  <si>
    <t>36001000249</t>
  </si>
  <si>
    <t>36001019854</t>
  </si>
  <si>
    <t>ქურხული</t>
  </si>
  <si>
    <t>36001034211</t>
  </si>
  <si>
    <t>თაკო</t>
  </si>
  <si>
    <t>ხებრელაშვილი</t>
  </si>
  <si>
    <t>36301054005</t>
  </si>
  <si>
    <t>36001002453</t>
  </si>
  <si>
    <t>ხალიფოვი</t>
  </si>
  <si>
    <t>36001008188</t>
  </si>
  <si>
    <t>12350001251</t>
  </si>
  <si>
    <t>შინდელაშვილი</t>
  </si>
  <si>
    <t>36001049021</t>
  </si>
  <si>
    <t>მესტვირიშვილი</t>
  </si>
  <si>
    <t>36001051172</t>
  </si>
  <si>
    <t>კერატიშვილი</t>
  </si>
  <si>
    <t>36001050032</t>
  </si>
  <si>
    <t>ცისნამი</t>
  </si>
  <si>
    <t>უსტიაშვილი</t>
  </si>
  <si>
    <t>35001008101</t>
  </si>
  <si>
    <t>36001042749</t>
  </si>
  <si>
    <t>ჯანდაგაშვილი</t>
  </si>
  <si>
    <t>36001000578</t>
  </si>
  <si>
    <t>მახარაძე</t>
  </si>
  <si>
    <t>36001030393</t>
  </si>
  <si>
    <t>მღებრიშვილი</t>
  </si>
  <si>
    <t>36001029383</t>
  </si>
  <si>
    <t>59001025068</t>
  </si>
  <si>
    <t>36001029177</t>
  </si>
  <si>
    <t>ხუროშვილი</t>
  </si>
  <si>
    <t>36001042956</t>
  </si>
  <si>
    <t>ასთავიშვილი</t>
  </si>
  <si>
    <t>36001049705</t>
  </si>
  <si>
    <t>ჭიაბერაშვილი</t>
  </si>
  <si>
    <t>36001049878</t>
  </si>
  <si>
    <t>გოგი</t>
  </si>
  <si>
    <t>ყავლიშვილი</t>
  </si>
  <si>
    <t>36001049879</t>
  </si>
  <si>
    <t>მალასიძე</t>
  </si>
  <si>
    <t>36001013967</t>
  </si>
  <si>
    <t>მეურმიშვილი</t>
  </si>
  <si>
    <t>36001001071</t>
  </si>
  <si>
    <t xml:space="preserve">მაყვალა </t>
  </si>
  <si>
    <t>კუპატაძე</t>
  </si>
  <si>
    <t>36001029931</t>
  </si>
  <si>
    <t>36501055027</t>
  </si>
  <si>
    <t>ბარბაქაძე</t>
  </si>
  <si>
    <t>36001037051</t>
  </si>
  <si>
    <t>ლათობაშვილი</t>
  </si>
  <si>
    <t>25001029225</t>
  </si>
  <si>
    <t>დიღმელაშვილი</t>
  </si>
  <si>
    <t>36001003726</t>
  </si>
  <si>
    <t>სიმონიშვილი</t>
  </si>
  <si>
    <t>01027037282</t>
  </si>
  <si>
    <t>შმაგი</t>
  </si>
  <si>
    <t>ჩოკოშვილი</t>
  </si>
  <si>
    <t>36101054331</t>
  </si>
  <si>
    <t>ნატალი</t>
  </si>
  <si>
    <t>კორძაია</t>
  </si>
  <si>
    <t>36701054414</t>
  </si>
  <si>
    <t>ჭიკაიძე</t>
  </si>
  <si>
    <t xml:space="preserve">ია </t>
  </si>
  <si>
    <t>ტოკლიკიშვილი</t>
  </si>
  <si>
    <t xml:space="preserve">ელგუჯა </t>
  </si>
  <si>
    <t>ნუნიკ</t>
  </si>
  <si>
    <t>ნატროშვილი</t>
  </si>
  <si>
    <t>თარაშვილი</t>
  </si>
  <si>
    <t>გაროზაშვილი</t>
  </si>
  <si>
    <t xml:space="preserve">ილია </t>
  </si>
  <si>
    <t>ლეკაშვილი</t>
  </si>
  <si>
    <t>ბეგიაშვილი</t>
  </si>
  <si>
    <t>ფუტკარაძე</t>
  </si>
  <si>
    <t>ვაშაყმაძე</t>
  </si>
  <si>
    <t>ანატოლ</t>
  </si>
  <si>
    <t>კაშია</t>
  </si>
  <si>
    <t>კურეტიშვილი</t>
  </si>
  <si>
    <t>01001051252</t>
  </si>
  <si>
    <t>ეგიტაშვილი</t>
  </si>
  <si>
    <t>01002020220</t>
  </si>
  <si>
    <t>ბედიანაშვილი</t>
  </si>
  <si>
    <t>01028004012</t>
  </si>
  <si>
    <t>12001061200</t>
  </si>
  <si>
    <t>კორინთელი</t>
  </si>
  <si>
    <t>13001026936</t>
  </si>
  <si>
    <t>მაღალშვილი</t>
  </si>
  <si>
    <t>20001003757</t>
  </si>
  <si>
    <t>ქუჯი</t>
  </si>
  <si>
    <t>ტაბატაძე</t>
  </si>
  <si>
    <t>25001044156</t>
  </si>
  <si>
    <t>გოგეშვილი</t>
  </si>
  <si>
    <t>26001031836</t>
  </si>
  <si>
    <t>ბეგოიძე</t>
  </si>
  <si>
    <t>31001013514</t>
  </si>
  <si>
    <t>ნათიძე</t>
  </si>
  <si>
    <t>35001013011</t>
  </si>
  <si>
    <t>ნუკრაძე</t>
  </si>
  <si>
    <t>35001017712</t>
  </si>
  <si>
    <t>35001019378</t>
  </si>
  <si>
    <t>ბაქარაშვილი</t>
  </si>
  <si>
    <t>35001027946</t>
  </si>
  <si>
    <t>35001034516</t>
  </si>
  <si>
    <t>35001039892</t>
  </si>
  <si>
    <t xml:space="preserve">რამაზ </t>
  </si>
  <si>
    <t>ჯამასპიშვილი</t>
  </si>
  <si>
    <t>35001050648</t>
  </si>
  <si>
    <t>შალუტაშვილი</t>
  </si>
  <si>
    <t>35001058449</t>
  </si>
  <si>
    <t>მახათაძე</t>
  </si>
  <si>
    <t>35001062019</t>
  </si>
  <si>
    <t>ლელაძე</t>
  </si>
  <si>
    <t>35001083370</t>
  </si>
  <si>
    <t>მარია</t>
  </si>
  <si>
    <t>35001091121</t>
  </si>
  <si>
    <t>გორშკოვა</t>
  </si>
  <si>
    <t>35001091729</t>
  </si>
  <si>
    <t>ზეზვა</t>
  </si>
  <si>
    <t>35001095054</t>
  </si>
  <si>
    <t>35001098201</t>
  </si>
  <si>
    <t>არბოლიშვილი</t>
  </si>
  <si>
    <t>35001099127</t>
  </si>
  <si>
    <t>გაგნიძე</t>
  </si>
  <si>
    <t>35001101764</t>
  </si>
  <si>
    <t>35001102206</t>
  </si>
  <si>
    <t>კაკიაშვილი</t>
  </si>
  <si>
    <t>35001115439</t>
  </si>
  <si>
    <t>დუგლაძე</t>
  </si>
  <si>
    <t>35001117413</t>
  </si>
  <si>
    <t>პაპუნა</t>
  </si>
  <si>
    <t>35001117697</t>
  </si>
  <si>
    <t>კასაშვილი</t>
  </si>
  <si>
    <t>35001121539</t>
  </si>
  <si>
    <t>ძეგველიშვილი</t>
  </si>
  <si>
    <t>35001121676</t>
  </si>
  <si>
    <t>მაჩაიძე</t>
  </si>
  <si>
    <t>35001128572</t>
  </si>
  <si>
    <t>ცაბუტაშვილი</t>
  </si>
  <si>
    <t>35101129112</t>
  </si>
  <si>
    <t>ბიჭოშვილი</t>
  </si>
  <si>
    <t>35201129724</t>
  </si>
  <si>
    <t>კახიძე</t>
  </si>
  <si>
    <t>35901129869</t>
  </si>
  <si>
    <t>ონიაშვილი</t>
  </si>
  <si>
    <t>43001011684</t>
  </si>
  <si>
    <t>43001023344</t>
  </si>
  <si>
    <t>ზამთარაძე</t>
  </si>
  <si>
    <t>46001003077</t>
  </si>
  <si>
    <t>57001057972</t>
  </si>
  <si>
    <t>62006003461</t>
  </si>
  <si>
    <t xml:space="preserve">მაგამედ </t>
  </si>
  <si>
    <t>მოვლაევი</t>
  </si>
  <si>
    <t xml:space="preserve">12001004194 </t>
  </si>
  <si>
    <t>ფარიზ</t>
  </si>
  <si>
    <t>ბაბაევი</t>
  </si>
  <si>
    <t>12001001391</t>
  </si>
  <si>
    <t>ანარ</t>
  </si>
  <si>
    <t>დილანჩიევი</t>
  </si>
  <si>
    <t>12001067160</t>
  </si>
  <si>
    <t>სადირა</t>
  </si>
  <si>
    <t>გადიროვა</t>
  </si>
  <si>
    <t>10001071577</t>
  </si>
  <si>
    <t>35001111554</t>
  </si>
  <si>
    <t>ზოხრა</t>
  </si>
  <si>
    <t>12001069057</t>
  </si>
  <si>
    <t>კარაბელ</t>
  </si>
  <si>
    <t>გუსეინოვი</t>
  </si>
  <si>
    <t>12001066355</t>
  </si>
  <si>
    <t>ისმაილ</t>
  </si>
  <si>
    <t>ალახვერდიევი</t>
  </si>
  <si>
    <t>12001013214</t>
  </si>
  <si>
    <t>მოვლაევა</t>
  </si>
  <si>
    <t>12001011711</t>
  </si>
  <si>
    <t>გუდრატ</t>
  </si>
  <si>
    <t>მამედოვა</t>
  </si>
  <si>
    <t>12001051769</t>
  </si>
  <si>
    <t>შახინ</t>
  </si>
  <si>
    <t>12001002868</t>
  </si>
  <si>
    <t>ბახტიარ</t>
  </si>
  <si>
    <t>ნასიბოვი</t>
  </si>
  <si>
    <t>12001008018</t>
  </si>
  <si>
    <t>მამედ</t>
  </si>
  <si>
    <t>აბდულაევი</t>
  </si>
  <si>
    <t>12001048525</t>
  </si>
  <si>
    <t>35001083476</t>
  </si>
  <si>
    <t>ბიძiნაშვილი</t>
  </si>
  <si>
    <t>35001084377</t>
  </si>
  <si>
    <t>12001097800</t>
  </si>
  <si>
    <t>რაჟდენ</t>
  </si>
  <si>
    <t>37001052508</t>
  </si>
  <si>
    <t>11001005588</t>
  </si>
  <si>
    <t>ზვიადი</t>
  </si>
  <si>
    <t>37001017569</t>
  </si>
  <si>
    <t>35001125565</t>
  </si>
  <si>
    <t>ნაზირა</t>
  </si>
  <si>
    <t>თატაევი</t>
  </si>
  <si>
    <t>43001026062</t>
  </si>
  <si>
    <t>გიუდრათ</t>
  </si>
  <si>
    <t>ალახვერდიევა</t>
  </si>
  <si>
    <t>12001004349</t>
  </si>
  <si>
    <t>ბაბაევა</t>
  </si>
  <si>
    <t>12001032455</t>
  </si>
  <si>
    <t>ზოია</t>
  </si>
  <si>
    <t>01301125158</t>
  </si>
  <si>
    <t>ნამიგ</t>
  </si>
  <si>
    <t>12001003980</t>
  </si>
  <si>
    <t>გიულნაშ</t>
  </si>
  <si>
    <t>12001066813</t>
  </si>
  <si>
    <t>ნადირ</t>
  </si>
  <si>
    <t>მამედოვი</t>
  </si>
  <si>
    <t>12001021791</t>
  </si>
  <si>
    <t>რახილა</t>
  </si>
  <si>
    <t>კასუმოვა</t>
  </si>
  <si>
    <t>12001048516</t>
  </si>
  <si>
    <t>ელბურს</t>
  </si>
  <si>
    <t>კასუმოვი</t>
  </si>
  <si>
    <t>12001002670</t>
  </si>
  <si>
    <t>12001098333</t>
  </si>
  <si>
    <t>35001125620</t>
  </si>
  <si>
    <t>12001006847</t>
  </si>
  <si>
    <t>25001046989</t>
  </si>
  <si>
    <t>25001001303</t>
  </si>
  <si>
    <t>25001031934</t>
  </si>
  <si>
    <t>ბედან</t>
  </si>
  <si>
    <t>ავალიანი</t>
  </si>
  <si>
    <t>12001035842</t>
  </si>
  <si>
    <t>გოგრიაშვილი</t>
  </si>
  <si>
    <t xml:space="preserve">ჯონი </t>
  </si>
  <si>
    <t>დავლიანიძე</t>
  </si>
  <si>
    <t>35001094658</t>
  </si>
  <si>
    <t>35001109138</t>
  </si>
  <si>
    <t>აჯი</t>
  </si>
  <si>
    <t>ომაროვი</t>
  </si>
  <si>
    <t>12001050576</t>
  </si>
  <si>
    <t>მაგამედ</t>
  </si>
  <si>
    <t>ნამაზოვი</t>
  </si>
  <si>
    <t>12701102545</t>
  </si>
  <si>
    <t>სამირა</t>
  </si>
  <si>
    <t>12001088615</t>
  </si>
  <si>
    <t>მანზარ</t>
  </si>
  <si>
    <t>12001069474</t>
  </si>
  <si>
    <t>35001044107</t>
  </si>
  <si>
    <t>დოგუზოვა</t>
  </si>
  <si>
    <t>35001013627</t>
  </si>
  <si>
    <t>დუნია</t>
  </si>
  <si>
    <t>12001050698</t>
  </si>
  <si>
    <t>რაილ</t>
  </si>
  <si>
    <t>12001077470</t>
  </si>
  <si>
    <t>მაყვალა</t>
  </si>
  <si>
    <t>12001060924</t>
  </si>
  <si>
    <t>სალმინაზ</t>
  </si>
  <si>
    <t>კურბანოვა</t>
  </si>
  <si>
    <t>12001048188</t>
  </si>
  <si>
    <t>აჟდარ</t>
  </si>
  <si>
    <t>აბაზოვი</t>
  </si>
  <si>
    <t>12001023674</t>
  </si>
  <si>
    <t>კაზანფარ</t>
  </si>
  <si>
    <t>ვალიევი</t>
  </si>
  <si>
    <t>12001003472</t>
  </si>
  <si>
    <t>შახსოიუნ</t>
  </si>
  <si>
    <t>მუხტარ ოღლი</t>
  </si>
  <si>
    <t>12001048478</t>
  </si>
  <si>
    <t>ჟამურელი</t>
  </si>
  <si>
    <t>35001061915</t>
  </si>
  <si>
    <t>ვუგარ</t>
  </si>
  <si>
    <t>12001002084</t>
  </si>
  <si>
    <t>ფატიმა</t>
  </si>
  <si>
    <t>12001036391</t>
  </si>
  <si>
    <t>რახმან</t>
  </si>
  <si>
    <t>12001077472</t>
  </si>
  <si>
    <t>35501130425</t>
  </si>
  <si>
    <t>გრიგორაშვილი</t>
  </si>
  <si>
    <t>35001062760</t>
  </si>
  <si>
    <t>35001030614</t>
  </si>
  <si>
    <t>ელიაშვილი</t>
  </si>
  <si>
    <t>35101138468</t>
  </si>
  <si>
    <t>თეიმურაზ</t>
  </si>
  <si>
    <t>35001002848</t>
  </si>
  <si>
    <t>ჟანა</t>
  </si>
  <si>
    <t>ჯოლია</t>
  </si>
  <si>
    <t>35001006206</t>
  </si>
  <si>
    <t>35001027460</t>
  </si>
  <si>
    <t>ბონდო</t>
  </si>
  <si>
    <t>პოილარაშვილი</t>
  </si>
  <si>
    <t>22001012276</t>
  </si>
  <si>
    <t>ივერი</t>
  </si>
  <si>
    <t>ღარიბაშვილი</t>
  </si>
  <si>
    <t>22001022904</t>
  </si>
  <si>
    <t>59001089177</t>
  </si>
  <si>
    <t>ბასილაშვილი</t>
  </si>
  <si>
    <t>22001004672</t>
  </si>
  <si>
    <t>ბაბლუანი</t>
  </si>
  <si>
    <t>22601025376</t>
  </si>
  <si>
    <t>კალანდაძე</t>
  </si>
  <si>
    <t>22001013361</t>
  </si>
  <si>
    <t>აბზიანიძე</t>
  </si>
  <si>
    <t>55001025010</t>
  </si>
  <si>
    <t>ბადალაშვილი</t>
  </si>
  <si>
    <t>22001023794</t>
  </si>
  <si>
    <t>ალთუნაშვილი</t>
  </si>
  <si>
    <t>01024063553</t>
  </si>
  <si>
    <t xml:space="preserve">ივანე </t>
  </si>
  <si>
    <t>61901093495</t>
  </si>
  <si>
    <t xml:space="preserve"> კალბახჩოვა</t>
  </si>
  <si>
    <t xml:space="preserve">52650000365 </t>
  </si>
  <si>
    <t>52001024156</t>
  </si>
  <si>
    <t xml:space="preserve">დალი </t>
  </si>
  <si>
    <t>გელაძე</t>
  </si>
  <si>
    <t>03001004830</t>
  </si>
  <si>
    <t>31001057639</t>
  </si>
  <si>
    <t>52001024762</t>
  </si>
  <si>
    <t>ასლან</t>
  </si>
  <si>
    <t>ვანაძე</t>
  </si>
  <si>
    <t>52001025227</t>
  </si>
  <si>
    <t>ზაურ</t>
  </si>
  <si>
    <t>აბაშიძე</t>
  </si>
  <si>
    <t>33350000490</t>
  </si>
  <si>
    <t>სემიე</t>
  </si>
  <si>
    <t>52001025099</t>
  </si>
  <si>
    <t>ანთაძე</t>
  </si>
  <si>
    <t>52001021986</t>
  </si>
  <si>
    <t>გაიანე</t>
  </si>
  <si>
    <t>მაკარიან</t>
  </si>
  <si>
    <t>აიგანუშ</t>
  </si>
  <si>
    <t>მარტიროსიან</t>
  </si>
  <si>
    <t>მელიკოვა</t>
  </si>
  <si>
    <t>52901028266</t>
  </si>
  <si>
    <t>რამაზ</t>
  </si>
  <si>
    <t>კოჩალიძე</t>
  </si>
  <si>
    <t xml:space="preserve">მანუჩარ </t>
  </si>
  <si>
    <t>ცეცხლაძე</t>
  </si>
  <si>
    <t>52001025163</t>
  </si>
  <si>
    <t>52001025259</t>
  </si>
  <si>
    <t>ნუგზარ</t>
  </si>
  <si>
    <t>52001021762</t>
  </si>
  <si>
    <t>ორხან</t>
  </si>
  <si>
    <t>ბადალოვ</t>
  </si>
  <si>
    <t>52001021703</t>
  </si>
  <si>
    <t>რამილ</t>
  </si>
  <si>
    <t>გარაბაირამოვ</t>
  </si>
  <si>
    <t>52001020279</t>
  </si>
  <si>
    <t>თაიფუნ</t>
  </si>
  <si>
    <t>ლაზგიევ</t>
  </si>
  <si>
    <t>დარვინ</t>
  </si>
  <si>
    <t>გასანოვი</t>
  </si>
  <si>
    <t xml:space="preserve">გოჩა </t>
  </si>
  <si>
    <t>52001024474</t>
  </si>
  <si>
    <t>22001023930</t>
  </si>
  <si>
    <t>მაცაკან</t>
  </si>
  <si>
    <t>სოგოიან</t>
  </si>
  <si>
    <t>ინა</t>
  </si>
  <si>
    <t>კარაპეტიან</t>
  </si>
  <si>
    <t>ასთხიკ</t>
  </si>
  <si>
    <t>ელოიან</t>
  </si>
  <si>
    <t xml:space="preserve"> ირემაძე</t>
  </si>
  <si>
    <t>კახაძე</t>
  </si>
  <si>
    <t>28501119623</t>
  </si>
  <si>
    <t>კრისტინა</t>
  </si>
  <si>
    <t>ავეტოვა</t>
  </si>
  <si>
    <t>52001015564</t>
  </si>
  <si>
    <t>61010000389</t>
  </si>
  <si>
    <t>გუგული</t>
  </si>
  <si>
    <t>ჩხუბაძე</t>
  </si>
  <si>
    <t>61008006015</t>
  </si>
  <si>
    <t>შაროიანი</t>
  </si>
  <si>
    <t>52001018874</t>
  </si>
  <si>
    <t>ტოროსიან</t>
  </si>
  <si>
    <t>52001020283</t>
  </si>
  <si>
    <t>მეზვრიშვილი</t>
  </si>
  <si>
    <t>01011096159</t>
  </si>
  <si>
    <t>61006028729</t>
  </si>
  <si>
    <t>ზურნაჩიან</t>
  </si>
  <si>
    <t>რაულ</t>
  </si>
  <si>
    <t>ოტოლაძე</t>
  </si>
  <si>
    <t>61008014244</t>
  </si>
  <si>
    <t>52001019955</t>
  </si>
  <si>
    <t>არტაკ</t>
  </si>
  <si>
    <t>კლოიან</t>
  </si>
  <si>
    <t>არუსია</t>
  </si>
  <si>
    <t>ფიდოიან</t>
  </si>
  <si>
    <t>52001024218</t>
  </si>
  <si>
    <t>კარაპეტ</t>
  </si>
  <si>
    <t>ხაჩატურიან</t>
  </si>
  <si>
    <t>52001023020</t>
  </si>
  <si>
    <t xml:space="preserve">სპარტაკ </t>
  </si>
  <si>
    <t>ალფაიძე</t>
  </si>
  <si>
    <t xml:space="preserve">10001003509 </t>
  </si>
  <si>
    <t>კეკუტია</t>
  </si>
  <si>
    <t>10001000164</t>
  </si>
  <si>
    <t>ბესიკი</t>
  </si>
  <si>
    <t>ბენიძე</t>
  </si>
  <si>
    <t>10001001634</t>
  </si>
  <si>
    <t>10001069216</t>
  </si>
  <si>
    <t>01701127943</t>
  </si>
  <si>
    <t>სტეფლიანი</t>
  </si>
  <si>
    <t>62005012247</t>
  </si>
  <si>
    <t>10001026072</t>
  </si>
  <si>
    <t>დემურაშვილი</t>
  </si>
  <si>
    <t>10001048949</t>
  </si>
  <si>
    <t>გოგებაშვილი</t>
  </si>
  <si>
    <t>49001001541</t>
  </si>
  <si>
    <t>კვენეტაძე</t>
  </si>
  <si>
    <t>10001008607</t>
  </si>
  <si>
    <t>10001027453</t>
  </si>
  <si>
    <t>როსტომ</t>
  </si>
  <si>
    <t>10801074108</t>
  </si>
  <si>
    <t>თამაზ</t>
  </si>
  <si>
    <t>აპრესოვი</t>
  </si>
  <si>
    <t>10001061135</t>
  </si>
  <si>
    <t>რევაზ</t>
  </si>
  <si>
    <t>10001067654</t>
  </si>
  <si>
    <t>ქუქჩიშვილი</t>
  </si>
  <si>
    <t>10001020977</t>
  </si>
  <si>
    <t>მანუჩარ</t>
  </si>
  <si>
    <t>10001002276</t>
  </si>
  <si>
    <t>10001037755</t>
  </si>
  <si>
    <t>10001022729</t>
  </si>
  <si>
    <t>10001030776</t>
  </si>
  <si>
    <t>10001056911</t>
  </si>
  <si>
    <t>ბაქარი</t>
  </si>
  <si>
    <t>დემურიშვილი</t>
  </si>
  <si>
    <t>10001068825</t>
  </si>
  <si>
    <t>ვახტანგ</t>
  </si>
  <si>
    <t>გორდაძე</t>
  </si>
  <si>
    <t>10001037929</t>
  </si>
  <si>
    <t>სუბელიანი</t>
  </si>
  <si>
    <t xml:space="preserve">62003008889 </t>
  </si>
  <si>
    <t>ჩხვიმიანი</t>
  </si>
  <si>
    <t xml:space="preserve">როინ </t>
  </si>
  <si>
    <t xml:space="preserve">36001008007  </t>
  </si>
  <si>
    <t xml:space="preserve">ზამან </t>
  </si>
  <si>
    <t xml:space="preserve">15001027134   </t>
  </si>
  <si>
    <t xml:space="preserve">თამაზი </t>
  </si>
  <si>
    <t xml:space="preserve">15001007852  </t>
  </si>
  <si>
    <t xml:space="preserve">ბადრი </t>
  </si>
  <si>
    <t xml:space="preserve">15001022837  </t>
  </si>
  <si>
    <t xml:space="preserve">თენგიზ </t>
  </si>
  <si>
    <t xml:space="preserve"> 15001001006    </t>
  </si>
  <si>
    <t xml:space="preserve">ზაირა </t>
  </si>
  <si>
    <t xml:space="preserve"> 15001019989 </t>
  </si>
  <si>
    <t xml:space="preserve">15001025417      </t>
  </si>
  <si>
    <t xml:space="preserve">ზურიკო </t>
  </si>
  <si>
    <t>ყულიაშვილი</t>
  </si>
  <si>
    <t xml:space="preserve"> 15001006243         </t>
  </si>
  <si>
    <t xml:space="preserve">ზვიადი </t>
  </si>
  <si>
    <t xml:space="preserve"> 15001023960  </t>
  </si>
  <si>
    <t xml:space="preserve">სემურ </t>
  </si>
  <si>
    <t>მახმუდოვი</t>
  </si>
  <si>
    <t xml:space="preserve"> 15401028192 </t>
  </si>
  <si>
    <t xml:space="preserve">სარხან </t>
  </si>
  <si>
    <t>ეიუბოვი</t>
  </si>
  <si>
    <t xml:space="preserve"> 15601028346  </t>
  </si>
  <si>
    <t xml:space="preserve">შამილ </t>
  </si>
  <si>
    <t>ვიბლიანი</t>
  </si>
  <si>
    <t xml:space="preserve">15001014764  </t>
  </si>
  <si>
    <t xml:space="preserve"> 30001008302</t>
  </si>
  <si>
    <t xml:space="preserve"> ვიბლიანი</t>
  </si>
  <si>
    <t xml:space="preserve">15001016068   </t>
  </si>
  <si>
    <t xml:space="preserve">რომეშ </t>
  </si>
  <si>
    <t>გუმბატოვი</t>
  </si>
  <si>
    <t xml:space="preserve">65522000146       </t>
  </si>
  <si>
    <t xml:space="preserve">მანანა </t>
  </si>
  <si>
    <t>ნარსავიძე</t>
  </si>
  <si>
    <t xml:space="preserve">15001020814  </t>
  </si>
  <si>
    <t>ლომარდი</t>
  </si>
  <si>
    <t xml:space="preserve">15001020916     </t>
  </si>
  <si>
    <t xml:space="preserve">ვახტანგი </t>
  </si>
  <si>
    <t>ჩხეტიანი</t>
  </si>
  <si>
    <t xml:space="preserve">15001005435     </t>
  </si>
  <si>
    <t xml:space="preserve">ამირან </t>
  </si>
  <si>
    <t>არღვლიანი</t>
  </si>
  <si>
    <t xml:space="preserve">62004020631  </t>
  </si>
  <si>
    <t>სამნიძე</t>
  </si>
  <si>
    <t xml:space="preserve">61008002125 </t>
  </si>
  <si>
    <t>კარინე</t>
  </si>
  <si>
    <t>ასლანიანი</t>
  </si>
  <si>
    <t xml:space="preserve">მინდია </t>
  </si>
  <si>
    <t>გოგიჩაიშვილი</t>
  </si>
  <si>
    <t>ქარცივაძე</t>
  </si>
  <si>
    <t>ტაკიძე</t>
  </si>
  <si>
    <t>ლიდია</t>
  </si>
  <si>
    <t>კოსარევა</t>
  </si>
  <si>
    <t>ჩაკვეტაძე</t>
  </si>
  <si>
    <t xml:space="preserve">ანი </t>
  </si>
  <si>
    <t>თეგაშვილი</t>
  </si>
  <si>
    <t>01001101619</t>
  </si>
  <si>
    <t>გეგეშიძე</t>
  </si>
  <si>
    <t xml:space="preserve"> 61001015888  </t>
  </si>
  <si>
    <t xml:space="preserve">ლიანა </t>
  </si>
  <si>
    <t>61006013128</t>
  </si>
  <si>
    <t>61001078945</t>
  </si>
  <si>
    <t xml:space="preserve">ანუშ </t>
  </si>
  <si>
    <t>მკრტიჩიანი</t>
  </si>
  <si>
    <t>61001021938</t>
  </si>
  <si>
    <t>წულაძე</t>
  </si>
  <si>
    <t>61001068577</t>
  </si>
  <si>
    <t>სმირნოვა</t>
  </si>
  <si>
    <t>61001073487</t>
  </si>
  <si>
    <t xml:space="preserve">ბორის </t>
  </si>
  <si>
    <t>61001071240</t>
  </si>
  <si>
    <t>ინწკირველი</t>
  </si>
  <si>
    <t xml:space="preserve"> 61001009469 </t>
  </si>
  <si>
    <t xml:space="preserve">რომან </t>
  </si>
  <si>
    <t>ხალვაში</t>
  </si>
  <si>
    <t>61006058001</t>
  </si>
  <si>
    <t>დიმიტრაძე</t>
  </si>
  <si>
    <t xml:space="preserve">61006076677 </t>
  </si>
  <si>
    <t>სვეტლანა</t>
  </si>
  <si>
    <t>ჯღარკავა</t>
  </si>
  <si>
    <t xml:space="preserve"> 61001006171 </t>
  </si>
  <si>
    <t xml:space="preserve">ზაურ </t>
  </si>
  <si>
    <t>61002013184</t>
  </si>
  <si>
    <t>61004061293</t>
  </si>
  <si>
    <t>61004065789</t>
  </si>
  <si>
    <t>კოჩაძე</t>
  </si>
  <si>
    <t>61001073913</t>
  </si>
  <si>
    <t>შავაძე</t>
  </si>
  <si>
    <t>61009003975</t>
  </si>
  <si>
    <t xml:space="preserve">ქრისტინე </t>
  </si>
  <si>
    <t>61001081993</t>
  </si>
  <si>
    <t>61001014788</t>
  </si>
  <si>
    <t xml:space="preserve">ალექსანდრე </t>
  </si>
  <si>
    <t>33001079132</t>
  </si>
  <si>
    <t>გოგიტიძე</t>
  </si>
  <si>
    <t>61002011368</t>
  </si>
  <si>
    <t xml:space="preserve">ჯამბულატ </t>
  </si>
  <si>
    <t>პაქსაძე</t>
  </si>
  <si>
    <t>61006020306</t>
  </si>
  <si>
    <t xml:space="preserve">ვიტალი </t>
  </si>
  <si>
    <t>61001047180</t>
  </si>
  <si>
    <t xml:space="preserve">როენა </t>
  </si>
  <si>
    <t>ზაქარაძე</t>
  </si>
  <si>
    <t>61001042260</t>
  </si>
  <si>
    <t>აგირბა</t>
  </si>
  <si>
    <t>61002015501</t>
  </si>
  <si>
    <t>ნიაზ</t>
  </si>
  <si>
    <t>საგინაძე</t>
  </si>
  <si>
    <t>61006022274</t>
  </si>
  <si>
    <t>რამინაიშვილი</t>
  </si>
  <si>
    <t>26001001524</t>
  </si>
  <si>
    <t>61001079956</t>
  </si>
  <si>
    <t xml:space="preserve">ლეილა </t>
  </si>
  <si>
    <t>გაბელაია</t>
  </si>
  <si>
    <t>02001008698</t>
  </si>
  <si>
    <t>33001021586</t>
  </si>
  <si>
    <t xml:space="preserve">მარია </t>
  </si>
  <si>
    <t>61006074423</t>
  </si>
  <si>
    <t>61010017376</t>
  </si>
  <si>
    <t xml:space="preserve">ირაკლი </t>
  </si>
  <si>
    <t>ცენტერაძე</t>
  </si>
  <si>
    <t>61001028108</t>
  </si>
  <si>
    <t>ლომთათიძე</t>
  </si>
  <si>
    <t>61001007888</t>
  </si>
  <si>
    <t xml:space="preserve"> 61003011425</t>
  </si>
  <si>
    <t>61004005445</t>
  </si>
  <si>
    <t xml:space="preserve"> 61001022245</t>
  </si>
  <si>
    <t>61001060542</t>
  </si>
  <si>
    <t xml:space="preserve">მარიამ </t>
  </si>
  <si>
    <t>61001080897</t>
  </si>
  <si>
    <t>ჯიჯავაძე</t>
  </si>
  <si>
    <t>61007003455</t>
  </si>
  <si>
    <t>ბასილაძე</t>
  </si>
  <si>
    <t xml:space="preserve">61501091211 </t>
  </si>
  <si>
    <t>ნაგერვაძე</t>
  </si>
  <si>
    <t>61007000146</t>
  </si>
  <si>
    <t xml:space="preserve">ოსმან </t>
  </si>
  <si>
    <t>61007000692</t>
  </si>
  <si>
    <t>ბესიკ</t>
  </si>
  <si>
    <t>რუსეიშვილი</t>
  </si>
  <si>
    <t>61001010953</t>
  </si>
  <si>
    <t>წუწუნავა</t>
  </si>
  <si>
    <t>61001014466</t>
  </si>
  <si>
    <t>61006008810</t>
  </si>
  <si>
    <t xml:space="preserve">ნატალია </t>
  </si>
  <si>
    <t>სურმანიძე</t>
  </si>
  <si>
    <t>61006026415</t>
  </si>
  <si>
    <t>61002002167</t>
  </si>
  <si>
    <t>61002017651</t>
  </si>
  <si>
    <t>კონცელიძე</t>
  </si>
  <si>
    <t>61006053936</t>
  </si>
  <si>
    <t xml:space="preserve">ფრიდონ </t>
  </si>
  <si>
    <t>61006019473</t>
  </si>
  <si>
    <t>61005011027</t>
  </si>
  <si>
    <t>ჭეიშვილი</t>
  </si>
  <si>
    <t>61001069240</t>
  </si>
  <si>
    <t>61001081401</t>
  </si>
  <si>
    <t>61806080443</t>
  </si>
  <si>
    <t>ჩტეიანი</t>
  </si>
  <si>
    <t xml:space="preserve"> 61002021403</t>
  </si>
  <si>
    <t>61001035765</t>
  </si>
  <si>
    <t>ცინცქილაძე</t>
  </si>
  <si>
    <t>61001049605</t>
  </si>
  <si>
    <t xml:space="preserve">ლანა </t>
  </si>
  <si>
    <t>61001080315</t>
  </si>
  <si>
    <t>სიორიძე</t>
  </si>
  <si>
    <t>61001079971</t>
  </si>
  <si>
    <t xml:space="preserve">იური </t>
  </si>
  <si>
    <t>ბიჩვაიძე</t>
  </si>
  <si>
    <t>61001075632</t>
  </si>
  <si>
    <t xml:space="preserve">ტატიანა </t>
  </si>
  <si>
    <t>61001085258</t>
  </si>
  <si>
    <t>ვასაძე</t>
  </si>
  <si>
    <t>61002001856</t>
  </si>
  <si>
    <t xml:space="preserve">ვიოლეტა </t>
  </si>
  <si>
    <t>61001008849</t>
  </si>
  <si>
    <t>ქურდობაძე</t>
  </si>
  <si>
    <t>61001038783</t>
  </si>
  <si>
    <t>მელაძე</t>
  </si>
  <si>
    <t>60002009442</t>
  </si>
  <si>
    <t xml:space="preserve">ლელა </t>
  </si>
  <si>
    <t>61001029491</t>
  </si>
  <si>
    <t>ჭანუყვაძე</t>
  </si>
  <si>
    <t>61006025198</t>
  </si>
  <si>
    <t xml:space="preserve">გუგული </t>
  </si>
  <si>
    <t>61001070082</t>
  </si>
  <si>
    <t xml:space="preserve">ვარდო </t>
  </si>
  <si>
    <t>61008015478</t>
  </si>
  <si>
    <t>შარაძე</t>
  </si>
  <si>
    <t>61002007003</t>
  </si>
  <si>
    <t>61006020956</t>
  </si>
  <si>
    <t xml:space="preserve">ნუნუ </t>
  </si>
  <si>
    <t>შალიკაშვილი</t>
  </si>
  <si>
    <t>61006036865</t>
  </si>
  <si>
    <t>61003003538</t>
  </si>
  <si>
    <t xml:space="preserve">ნუგზარ </t>
  </si>
  <si>
    <t>ფარტენაძე</t>
  </si>
  <si>
    <t>61006014246</t>
  </si>
  <si>
    <t>თურმანიძე</t>
  </si>
  <si>
    <t>61006048685</t>
  </si>
  <si>
    <t>მამალაძე</t>
  </si>
  <si>
    <t>61006028671</t>
  </si>
  <si>
    <t>61002006243</t>
  </si>
  <si>
    <t>ფარსენაძე</t>
  </si>
  <si>
    <t>61006007759</t>
  </si>
  <si>
    <t>61008018893</t>
  </si>
  <si>
    <t xml:space="preserve">ჯულიეტა                                         ჯიჯავაძე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</si>
  <si>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61006074558</t>
  </si>
  <si>
    <t xml:space="preserve">ლენა </t>
  </si>
  <si>
    <t>61007005372</t>
  </si>
  <si>
    <t xml:space="preserve">ხვიჩა </t>
  </si>
  <si>
    <t>გუნთაიშვილი</t>
  </si>
  <si>
    <t>61006075303</t>
  </si>
  <si>
    <t>61006005104</t>
  </si>
  <si>
    <t xml:space="preserve">კობა </t>
  </si>
  <si>
    <t>კაკაბაძე</t>
  </si>
  <si>
    <t>61006065128</t>
  </si>
  <si>
    <t xml:space="preserve">მირზა </t>
  </si>
  <si>
    <t>61006014380</t>
  </si>
  <si>
    <t>61006023603</t>
  </si>
  <si>
    <t>კარალიძე</t>
  </si>
  <si>
    <t>61007001608</t>
  </si>
  <si>
    <t xml:space="preserve">დარიკო </t>
  </si>
  <si>
    <t>61004042678</t>
  </si>
  <si>
    <t>61006029601</t>
  </si>
  <si>
    <t>61004026492</t>
  </si>
  <si>
    <t xml:space="preserve">ირმა </t>
  </si>
  <si>
    <t>61006050493</t>
  </si>
  <si>
    <t>61006068824</t>
  </si>
  <si>
    <t>61006003230</t>
  </si>
  <si>
    <t>61002004311</t>
  </si>
  <si>
    <t>61001080856</t>
  </si>
  <si>
    <t>61006068599</t>
  </si>
  <si>
    <t xml:space="preserve">61008019781 </t>
  </si>
  <si>
    <t xml:space="preserve">ნესტან </t>
  </si>
  <si>
    <t>მამულაძე</t>
  </si>
  <si>
    <t xml:space="preserve">ნონა </t>
  </si>
  <si>
    <t>თედორაძე</t>
  </si>
  <si>
    <t xml:space="preserve">ზვიად </t>
  </si>
  <si>
    <t xml:space="preserve">ლამარა </t>
  </si>
  <si>
    <t xml:space="preserve">ქეთინო </t>
  </si>
  <si>
    <t>გათენაძე</t>
  </si>
  <si>
    <t>დარინა</t>
  </si>
  <si>
    <t xml:space="preserve"> ხარაძე</t>
  </si>
  <si>
    <t xml:space="preserve">თედო </t>
  </si>
  <si>
    <t xml:space="preserve">ისმაილ </t>
  </si>
  <si>
    <t>შოთაძე</t>
  </si>
  <si>
    <t xml:space="preserve">კლარა </t>
  </si>
  <si>
    <t xml:space="preserve">ედუარდ </t>
  </si>
  <si>
    <t>ჩხიკვაძე</t>
  </si>
  <si>
    <t>სირაბიძე</t>
  </si>
  <si>
    <t>მგზავრიძე</t>
  </si>
  <si>
    <t xml:space="preserve">ჯემალ </t>
  </si>
  <si>
    <t>თებიძე</t>
  </si>
  <si>
    <t xml:space="preserve">ჟუჟუნა </t>
  </si>
  <si>
    <t xml:space="preserve">ჟორა </t>
  </si>
  <si>
    <t xml:space="preserve">რეხიმე </t>
  </si>
  <si>
    <t xml:space="preserve">მირიან </t>
  </si>
  <si>
    <t>ჯაში</t>
  </si>
  <si>
    <t xml:space="preserve">61005008587 </t>
  </si>
  <si>
    <t>მსხალაძე</t>
  </si>
  <si>
    <t>ხინიკაძე</t>
  </si>
  <si>
    <t>კვაჭაძე</t>
  </si>
  <si>
    <t xml:space="preserve"> ცუკანოვა</t>
  </si>
  <si>
    <t xml:space="preserve">ცირა </t>
  </si>
  <si>
    <t>მესხიძე</t>
  </si>
  <si>
    <t xml:space="preserve">სოფიო </t>
  </si>
  <si>
    <t>რომანაძე</t>
  </si>
  <si>
    <t>ვერულიძე</t>
  </si>
  <si>
    <t xml:space="preserve">გურამ </t>
  </si>
  <si>
    <t>გოჩაძე</t>
  </si>
  <si>
    <t>ჩამბა</t>
  </si>
  <si>
    <t xml:space="preserve">ზურაბი </t>
  </si>
  <si>
    <t>გოგუა</t>
  </si>
  <si>
    <t>მოწყობილი</t>
  </si>
  <si>
    <t xml:space="preserve">სანდრო </t>
  </si>
  <si>
    <t>ნიჟარაძე</t>
  </si>
  <si>
    <t>ივანაძე</t>
  </si>
  <si>
    <t xml:space="preserve">ბაია </t>
  </si>
  <si>
    <t>როყვა</t>
  </si>
  <si>
    <t xml:space="preserve">მერაბ </t>
  </si>
  <si>
    <t xml:space="preserve">გიული </t>
  </si>
  <si>
    <t xml:space="preserve">არჩილ </t>
  </si>
  <si>
    <t xml:space="preserve">უჩა </t>
  </si>
  <si>
    <t>ვარძელაშვილი</t>
  </si>
  <si>
    <t>გოლიაძე</t>
  </si>
  <si>
    <t xml:space="preserve">ნაზიბროლა </t>
  </si>
  <si>
    <t>ნოღაიდელი</t>
  </si>
  <si>
    <t xml:space="preserve">რაულ </t>
  </si>
  <si>
    <t xml:space="preserve">ზურაბ </t>
  </si>
  <si>
    <t xml:space="preserve">რობერტი </t>
  </si>
  <si>
    <t>გოგმაჩაძე</t>
  </si>
  <si>
    <t xml:space="preserve">დარეჯან </t>
  </si>
  <si>
    <t xml:space="preserve">პაატა </t>
  </si>
  <si>
    <t>აბუსერიძე</t>
  </si>
  <si>
    <t>შერვაშიძე</t>
  </si>
  <si>
    <t xml:space="preserve">გოგიტა </t>
  </si>
  <si>
    <t>მაჭუტაძე</t>
  </si>
  <si>
    <t>თხილაიშვილი</t>
  </si>
  <si>
    <t>თათეიშვილი</t>
  </si>
  <si>
    <t xml:space="preserve">თეა </t>
  </si>
  <si>
    <t>ჯინჭარაძე</t>
  </si>
  <si>
    <t xml:space="preserve">ავთანდილ </t>
  </si>
  <si>
    <t>ნაკაიძე</t>
  </si>
  <si>
    <t>შარაშენიძე</t>
  </si>
  <si>
    <t xml:space="preserve">მარლენ </t>
  </si>
  <si>
    <t>კენჭაძე</t>
  </si>
  <si>
    <t>ართმელაძე</t>
  </si>
  <si>
    <t>გირკელიძე</t>
  </si>
  <si>
    <t>მადოიშვილი</t>
  </si>
  <si>
    <t xml:space="preserve">ედნარ </t>
  </si>
  <si>
    <t>მჟავანაძე</t>
  </si>
  <si>
    <t xml:space="preserve">ილონა </t>
  </si>
  <si>
    <t>61003011113</t>
  </si>
  <si>
    <t xml:space="preserve">შურა </t>
  </si>
  <si>
    <t xml:space="preserve">მელანო </t>
  </si>
  <si>
    <t xml:space="preserve"> ართმელაძე</t>
  </si>
  <si>
    <t xml:space="preserve"> მიქელაძე</t>
  </si>
  <si>
    <t>ხიმშიაშვილი</t>
  </si>
  <si>
    <t>თალიკო</t>
  </si>
  <si>
    <t xml:space="preserve">ლია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</si>
  <si>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ზოიძე  </t>
  </si>
  <si>
    <t xml:space="preserve">სოფიკო </t>
  </si>
  <si>
    <t>ხუჯაძე</t>
  </si>
  <si>
    <t>ზოიძე</t>
  </si>
  <si>
    <t xml:space="preserve">მალხაზ </t>
  </si>
  <si>
    <t xml:space="preserve">ნათელა </t>
  </si>
  <si>
    <t>დოლიძე</t>
  </si>
  <si>
    <t xml:space="preserve">მადონა </t>
  </si>
  <si>
    <t xml:space="preserve">ციალა </t>
  </si>
  <si>
    <t xml:space="preserve">მაგული </t>
  </si>
  <si>
    <t xml:space="preserve">ასიე </t>
  </si>
  <si>
    <t>ნაკაშიძე</t>
  </si>
  <si>
    <t xml:space="preserve">თამარა </t>
  </si>
  <si>
    <t xml:space="preserve">დარინა </t>
  </si>
  <si>
    <t>მაკარაძე</t>
  </si>
  <si>
    <t xml:space="preserve">ხასან </t>
  </si>
  <si>
    <t xml:space="preserve">ნადია </t>
  </si>
  <si>
    <t xml:space="preserve">ნადიე </t>
  </si>
  <si>
    <t xml:space="preserve">ვლასი </t>
  </si>
  <si>
    <t>აბუსელიძე</t>
  </si>
  <si>
    <t>რუხაია</t>
  </si>
  <si>
    <t xml:space="preserve">გულვარდი </t>
  </si>
  <si>
    <t xml:space="preserve">ნატო </t>
  </si>
  <si>
    <t xml:space="preserve">გენად </t>
  </si>
  <si>
    <t>ჯაყელიძე</t>
  </si>
  <si>
    <t xml:space="preserve">ემზარ </t>
  </si>
  <si>
    <t>61006000954</t>
  </si>
  <si>
    <t xml:space="preserve">ირინე </t>
  </si>
  <si>
    <t xml:space="preserve"> მაკარაძე</t>
  </si>
  <si>
    <t xml:space="preserve">მამუკა </t>
  </si>
  <si>
    <t>ალიშანიძე</t>
  </si>
  <si>
    <t>კომახიძე</t>
  </si>
  <si>
    <t xml:space="preserve">ყაზბეგ </t>
  </si>
  <si>
    <t>ჯაყელი</t>
  </si>
  <si>
    <t xml:space="preserve">სულეიმან </t>
  </si>
  <si>
    <t>დევაძე</t>
  </si>
  <si>
    <t xml:space="preserve">რიტა </t>
  </si>
  <si>
    <t>თოდაძე</t>
  </si>
  <si>
    <t xml:space="preserve">ნანული </t>
  </si>
  <si>
    <t>ფაღავა</t>
  </si>
  <si>
    <t xml:space="preserve">მურმან </t>
  </si>
  <si>
    <t>ჭაღალიძე</t>
  </si>
  <si>
    <t>რომან</t>
  </si>
  <si>
    <t xml:space="preserve"> ლაზიშვილი</t>
  </si>
  <si>
    <t>ვარდო</t>
  </si>
  <si>
    <t xml:space="preserve"> სურმანიძე</t>
  </si>
  <si>
    <t xml:space="preserve">რუსლან </t>
  </si>
  <si>
    <t>ქოქოლაძე</t>
  </si>
  <si>
    <t>ჩავლეიშვილი</t>
  </si>
  <si>
    <t xml:space="preserve">ნარგიზ </t>
  </si>
  <si>
    <t xml:space="preserve">მზისადარ </t>
  </si>
  <si>
    <t>ბეჟანიძე</t>
  </si>
  <si>
    <t xml:space="preserve">ნინელი </t>
  </si>
  <si>
    <t>ბექირიში</t>
  </si>
  <si>
    <t xml:space="preserve">მზევინარ </t>
  </si>
  <si>
    <t xml:space="preserve">ვახტანგ </t>
  </si>
  <si>
    <t xml:space="preserve">ბიჭიკო </t>
  </si>
  <si>
    <t xml:space="preserve">დიანა </t>
  </si>
  <si>
    <t>მორთულაძე</t>
  </si>
  <si>
    <t>ჯორთმენაძე</t>
  </si>
  <si>
    <t xml:space="preserve">როლანდ </t>
  </si>
  <si>
    <t>პაპუნიძე</t>
  </si>
  <si>
    <t xml:space="preserve">კარლო </t>
  </si>
  <si>
    <t xml:space="preserve">ანრი </t>
  </si>
  <si>
    <t>წითელაძე</t>
  </si>
  <si>
    <t xml:space="preserve">სულხან </t>
  </si>
  <si>
    <t xml:space="preserve">მერი </t>
  </si>
  <si>
    <t>შამილაძე</t>
  </si>
  <si>
    <t xml:space="preserve">თამუნა </t>
  </si>
  <si>
    <t xml:space="preserve">ციცინო </t>
  </si>
  <si>
    <t xml:space="preserve">61009019685 </t>
  </si>
  <si>
    <t xml:space="preserve">გოგა </t>
  </si>
  <si>
    <t xml:space="preserve">ლერი </t>
  </si>
  <si>
    <t>რიჟვაძე</t>
  </si>
  <si>
    <t xml:space="preserve">რამაზი </t>
  </si>
  <si>
    <t>ქონიაძე</t>
  </si>
  <si>
    <t xml:space="preserve">ქეთი </t>
  </si>
  <si>
    <t xml:space="preserve">კახა </t>
  </si>
  <si>
    <t xml:space="preserve">მედიკო </t>
  </si>
  <si>
    <t xml:space="preserve">მზია </t>
  </si>
  <si>
    <t xml:space="preserve">ლეონი </t>
  </si>
  <si>
    <t xml:space="preserve">ნანული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</si>
  <si>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რიჟვაძე          </t>
  </si>
  <si>
    <t>ჯემალი</t>
  </si>
  <si>
    <t xml:space="preserve"> ზოიძე</t>
  </si>
  <si>
    <t xml:space="preserve">საბა </t>
  </si>
  <si>
    <t xml:space="preserve">თორნიკე </t>
  </si>
  <si>
    <t xml:space="preserve">ბაჩანა </t>
  </si>
  <si>
    <t xml:space="preserve">გია </t>
  </si>
  <si>
    <t xml:space="preserve">თალიკო </t>
  </si>
  <si>
    <t>ქამაშიძე</t>
  </si>
  <si>
    <t>გოდერძი</t>
  </si>
  <si>
    <t xml:space="preserve"> აბულაძე</t>
  </si>
  <si>
    <t>ბაქარ</t>
  </si>
  <si>
    <t xml:space="preserve"> რიჟვაძე</t>
  </si>
  <si>
    <t>მიქაბერიძე</t>
  </si>
  <si>
    <t xml:space="preserve">გოჩა                                                    რიჟვაძე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</si>
  <si>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რიჟავაძე</t>
  </si>
  <si>
    <t xml:space="preserve">ენრიკო </t>
  </si>
  <si>
    <t xml:space="preserve">ანნა </t>
  </si>
  <si>
    <t>ჩოგაძე</t>
  </si>
  <si>
    <t xml:space="preserve">მარიკა </t>
  </si>
  <si>
    <t>დეკანაძე</t>
  </si>
  <si>
    <t xml:space="preserve"> გობაძე</t>
  </si>
  <si>
    <t>აჩბა</t>
  </si>
  <si>
    <t>ქუთაისი</t>
  </si>
  <si>
    <t>06.10.20-08.10.20</t>
  </si>
  <si>
    <t>25.10.20-26.10.20</t>
  </si>
  <si>
    <t>გონერი</t>
  </si>
  <si>
    <t>ღონისძიების ორგანიზების მომსახურება</t>
  </si>
  <si>
    <t>სექტემბერი</t>
  </si>
  <si>
    <t>დოკუმენტის თანგმნის საფასური</t>
  </si>
  <si>
    <t>ოქტომბერი</t>
  </si>
  <si>
    <t>სატრანსპორტო საშუალების იჯარის  საფასური</t>
  </si>
  <si>
    <t>ბეჭდური რეკლამი ხარჯი</t>
  </si>
  <si>
    <t>შპს Smarty</t>
  </si>
  <si>
    <t>პოლიტიკური პარტია "ერთიანი საქართველო-დემოკრატიული მოძრაობა"</t>
  </si>
  <si>
    <t>კვ.მ</t>
  </si>
  <si>
    <t>ბანერი დაბეჭდილი</t>
  </si>
  <si>
    <t>ბადე სტიკერი</t>
  </si>
  <si>
    <t>ქაღალდის ბეიჯი 85X55</t>
  </si>
  <si>
    <t>ცალი</t>
  </si>
  <si>
    <t>შპს ჯი ჯი ეს</t>
  </si>
  <si>
    <t>კომპლექტი</t>
  </si>
  <si>
    <t>ქუჩაში დამონტაჟებული ეკრანი</t>
  </si>
  <si>
    <t>შპს ბაზა</t>
  </si>
  <si>
    <t>ავანსი</t>
  </si>
  <si>
    <t>30000-ავანსია გადახდილი 31.08.20-ში</t>
  </si>
  <si>
    <t>შპს მონიტორ ედს</t>
  </si>
  <si>
    <t>15000-ავანსია გადახდილი 28.08.20-ში</t>
  </si>
  <si>
    <t>სტიკერი 110მმ დიამეტრის</t>
  </si>
  <si>
    <t>შპს ედსგრუპი</t>
  </si>
  <si>
    <t>შპს ედ ფაქტორი</t>
  </si>
  <si>
    <t>ბროშურა</t>
  </si>
  <si>
    <t>შპს კაბადონი+</t>
  </si>
  <si>
    <t>პროგრამა</t>
  </si>
  <si>
    <t>სტიკერი A3</t>
  </si>
  <si>
    <t>A4 ბროშურა სტეპლერზე 32გვ</t>
  </si>
  <si>
    <t>პოსტერი</t>
  </si>
  <si>
    <t>ფლაერი</t>
  </si>
  <si>
    <t>მამუკა	 აჩბა</t>
  </si>
  <si>
    <t>ანგარიშვალდებულ პირზე ხელფასებისთვის გაცემული თანხის ნაშთი</t>
  </si>
  <si>
    <t>1.6.4.4</t>
  </si>
  <si>
    <t>ცესკო-მიმდინარე წელს გადარიცხული და დაბრუნებული სახსრები</t>
  </si>
  <si>
    <t>01018000415</t>
  </si>
  <si>
    <t>61009012080</t>
  </si>
  <si>
    <t>26001035459</t>
  </si>
  <si>
    <t>61009028931</t>
  </si>
  <si>
    <t>26501039606</t>
  </si>
  <si>
    <t>26001025326</t>
  </si>
  <si>
    <t>26001027248</t>
  </si>
  <si>
    <t>26001026319</t>
  </si>
  <si>
    <t>01017000842</t>
  </si>
  <si>
    <t>26001008379</t>
  </si>
  <si>
    <t>26001032759</t>
  </si>
  <si>
    <t>26001019743</t>
  </si>
  <si>
    <t>26101038940</t>
  </si>
  <si>
    <t>26001007132</t>
  </si>
  <si>
    <t>26001008512</t>
  </si>
  <si>
    <t>26201039389</t>
  </si>
  <si>
    <t>26001005383</t>
  </si>
  <si>
    <t>26001009931</t>
  </si>
  <si>
    <t>26001038345</t>
  </si>
  <si>
    <t>26001022440</t>
  </si>
  <si>
    <t>26001038344</t>
  </si>
  <si>
    <t>26650000478</t>
  </si>
  <si>
    <t>26001022229</t>
  </si>
  <si>
    <t>42001004450</t>
  </si>
  <si>
    <t>26001032064</t>
  </si>
  <si>
    <t>01030029121</t>
  </si>
  <si>
    <t>26001003377</t>
  </si>
  <si>
    <t>იმნაძე</t>
  </si>
  <si>
    <t xml:space="preserve">მარი </t>
  </si>
  <si>
    <t>ხუხუნაიშვილი</t>
  </si>
  <si>
    <t>ლელა გოგელია</t>
  </si>
  <si>
    <t>ორაგველიძე</t>
  </si>
  <si>
    <t>ფიფაიშვილი</t>
  </si>
  <si>
    <t>ფირცხალაიშვილი</t>
  </si>
  <si>
    <t xml:space="preserve">ბიძინა </t>
  </si>
  <si>
    <t>კაცაძე</t>
  </si>
  <si>
    <t>ურუშაძე</t>
  </si>
  <si>
    <t>მარიანა</t>
  </si>
  <si>
    <t>მურვანიძე</t>
  </si>
  <si>
    <t>მარუაშვილი</t>
  </si>
  <si>
    <t>გუმბარიძე</t>
  </si>
  <si>
    <t>ენვერი</t>
  </si>
  <si>
    <t>კვიახიძე</t>
  </si>
  <si>
    <t>ზენაიშვილი-ფირცხალაიშვილი</t>
  </si>
  <si>
    <t>დიმიტრი</t>
  </si>
  <si>
    <t>როლანდ</t>
  </si>
  <si>
    <t>პატარაია</t>
  </si>
  <si>
    <t>ლიზა</t>
  </si>
  <si>
    <t>ჯიჯიეშვილი</t>
  </si>
  <si>
    <t>გუჯაბიძე</t>
  </si>
  <si>
    <t>გურგენაძე</t>
  </si>
  <si>
    <t>ვალერიან</t>
  </si>
  <si>
    <t>მსხილაძე</t>
  </si>
  <si>
    <t>მზიური</t>
  </si>
  <si>
    <t>გვიჩია</t>
  </si>
  <si>
    <t>მაკარიძე</t>
  </si>
  <si>
    <t>მარგალიტაძე</t>
  </si>
  <si>
    <t>მშვიდობაძე</t>
  </si>
  <si>
    <t xml:space="preserve">  33001039270   </t>
  </si>
  <si>
    <t>33001008026</t>
  </si>
  <si>
    <t>01027078362</t>
  </si>
  <si>
    <t>33001075641</t>
  </si>
  <si>
    <t>33001072307</t>
  </si>
  <si>
    <t>33001062756</t>
  </si>
  <si>
    <t>33001079448</t>
  </si>
  <si>
    <t>35001027973</t>
  </si>
  <si>
    <t>33001080308</t>
  </si>
  <si>
    <t>33001073143</t>
  </si>
  <si>
    <t>33001049261</t>
  </si>
  <si>
    <t>33001069896</t>
  </si>
  <si>
    <t>33001026155</t>
  </si>
  <si>
    <t>33001004172</t>
  </si>
  <si>
    <t>33001081666</t>
  </si>
  <si>
    <t>46950000681</t>
  </si>
  <si>
    <t>33001049228</t>
  </si>
  <si>
    <t>33001025432</t>
  </si>
  <si>
    <t>33001068004</t>
  </si>
  <si>
    <t>33001062543</t>
  </si>
  <si>
    <t>33001010330</t>
  </si>
  <si>
    <t>33001001594</t>
  </si>
  <si>
    <t>33001000103</t>
  </si>
  <si>
    <t>01005040016</t>
  </si>
  <si>
    <t xml:space="preserve">კარინე </t>
  </si>
  <si>
    <t>ბიხანოვა</t>
  </si>
  <si>
    <t>ლელუაშვილი</t>
  </si>
  <si>
    <t>ბაბილოძე</t>
  </si>
  <si>
    <t>შაკო</t>
  </si>
  <si>
    <t>კანთელაძე</t>
  </si>
  <si>
    <t>რამინაშვილი</t>
  </si>
  <si>
    <t>შალიკო</t>
  </si>
  <si>
    <t>ეგიზარიან</t>
  </si>
  <si>
    <t>გობრონიძე</t>
  </si>
  <si>
    <t>მარუქიანი</t>
  </si>
  <si>
    <t>გოგელია</t>
  </si>
  <si>
    <t>ანაიდა</t>
  </si>
  <si>
    <t>არევიკიან</t>
  </si>
  <si>
    <t>ჭიტაძე</t>
  </si>
  <si>
    <t>კელენჯერიძე</t>
  </si>
  <si>
    <t>მირზოევი</t>
  </si>
  <si>
    <t>სოსელია</t>
  </si>
  <si>
    <t>ჩილინდრიშვილი</t>
  </si>
  <si>
    <t>ფასიეშვილი</t>
  </si>
  <si>
    <t>კოსტავა</t>
  </si>
  <si>
    <t>ჭანიშვილი</t>
  </si>
  <si>
    <t>ქურცუა</t>
  </si>
  <si>
    <t>ბილიხოძე</t>
  </si>
  <si>
    <t>ეგნატიევი</t>
  </si>
  <si>
    <t>მარკოიძე</t>
  </si>
  <si>
    <t>ხარაძე</t>
  </si>
  <si>
    <t>მიქატაძე</t>
  </si>
  <si>
    <t>ორმოცაძე</t>
  </si>
  <si>
    <t>კვირჩილაძე</t>
  </si>
  <si>
    <t>ჯაბა</t>
  </si>
  <si>
    <t>ჭაფოძე</t>
  </si>
  <si>
    <t>ლატავრა</t>
  </si>
  <si>
    <t>ანტონიანი</t>
  </si>
  <si>
    <t>მექვაბიშვილი</t>
  </si>
  <si>
    <t>ხაბეიშვილი</t>
  </si>
  <si>
    <t>თამარა</t>
  </si>
  <si>
    <t>ფურმან</t>
  </si>
  <si>
    <t>გოგოტიშვილი</t>
  </si>
  <si>
    <t>ხუკასიანი</t>
  </si>
  <si>
    <t>რუსიძე</t>
  </si>
  <si>
    <t>ღვინჯილია</t>
  </si>
  <si>
    <t xml:space="preserve">46001023570 </t>
  </si>
  <si>
    <t>ტარიელ</t>
  </si>
  <si>
    <t>ზებური</t>
  </si>
  <si>
    <t>ანთიძე</t>
  </si>
  <si>
    <t xml:space="preserve">01026012879 </t>
  </si>
  <si>
    <t>01020007587</t>
  </si>
  <si>
    <t>01017009609</t>
  </si>
  <si>
    <t>01008061600</t>
  </si>
  <si>
    <t>16001025322</t>
  </si>
  <si>
    <t>01026000325</t>
  </si>
  <si>
    <t>01024088125</t>
  </si>
  <si>
    <t>01027061255</t>
  </si>
  <si>
    <t>01024081156</t>
  </si>
  <si>
    <t>01017040356</t>
  </si>
  <si>
    <t>ფიცხელაური</t>
  </si>
  <si>
    <t xml:space="preserve"> ჩირგაძე</t>
  </si>
  <si>
    <t>დუდაური</t>
  </si>
  <si>
    <t>მიქენაია</t>
  </si>
  <si>
    <t>ჩხუტიაშვილი</t>
  </si>
  <si>
    <t>უძილაური</t>
  </si>
  <si>
    <t>მურღული</t>
  </si>
  <si>
    <t>არაბული</t>
  </si>
  <si>
    <t>ებიტაშვილი</t>
  </si>
  <si>
    <t>ნაილი</t>
  </si>
  <si>
    <t>გვრიტიშვილი</t>
  </si>
  <si>
    <t>ახალაშვილი</t>
  </si>
  <si>
    <t>ვარდიშვილი</t>
  </si>
  <si>
    <t>შეყილაძე</t>
  </si>
  <si>
    <t>თამრიკო</t>
  </si>
  <si>
    <t>ერეკლე</t>
  </si>
  <si>
    <t>ქოქაშვილი</t>
  </si>
  <si>
    <t>ყაჭიური</t>
  </si>
  <si>
    <t>კუსრაშვილი</t>
  </si>
  <si>
    <t>ცაბაურაშვილი</t>
  </si>
  <si>
    <t>წამალაიძე</t>
  </si>
  <si>
    <t>ბურდული</t>
  </si>
  <si>
    <t>ჯაბუშანური</t>
  </si>
  <si>
    <t>კოტორაშვილი</t>
  </si>
  <si>
    <t>გვინდაძე</t>
  </si>
  <si>
    <t>ჯანგირაშვილი</t>
  </si>
  <si>
    <t>რიჩარდი</t>
  </si>
  <si>
    <t>ლაგაზაშვილი</t>
  </si>
  <si>
    <t>ხარანაული</t>
  </si>
  <si>
    <t>იარაჯული</t>
  </si>
  <si>
    <t>ყირიმელი</t>
  </si>
  <si>
    <t>კბილცეცხლაშვილი</t>
  </si>
  <si>
    <t>01017014263</t>
  </si>
  <si>
    <t>04001001444</t>
  </si>
  <si>
    <t>01024073057</t>
  </si>
  <si>
    <t>31001027582</t>
  </si>
  <si>
    <t>10001067320</t>
  </si>
  <si>
    <t xml:space="preserve">10001035593 </t>
  </si>
  <si>
    <t>31001055866</t>
  </si>
  <si>
    <t>31001038725</t>
  </si>
  <si>
    <t>62007015030</t>
  </si>
  <si>
    <t xml:space="preserve">  62007004170 </t>
  </si>
  <si>
    <t>31001012177</t>
  </si>
  <si>
    <t xml:space="preserve"> 62007016224</t>
  </si>
  <si>
    <t xml:space="preserve">  62007016082  </t>
  </si>
  <si>
    <t xml:space="preserve">  62007014029 </t>
  </si>
  <si>
    <t xml:space="preserve">  31001049123 </t>
  </si>
  <si>
    <t>62007014420</t>
  </si>
  <si>
    <t>62007008022</t>
  </si>
  <si>
    <t xml:space="preserve">  62007008022 </t>
  </si>
  <si>
    <t>31001026414</t>
  </si>
  <si>
    <t>01005044695</t>
  </si>
  <si>
    <t>16001032313</t>
  </si>
  <si>
    <t xml:space="preserve">  01024031285 </t>
  </si>
  <si>
    <t>31001016364</t>
  </si>
  <si>
    <t>10001068779</t>
  </si>
  <si>
    <t xml:space="preserve">  62007004333  </t>
  </si>
  <si>
    <t>62007001765</t>
  </si>
  <si>
    <t>31001027665</t>
  </si>
  <si>
    <t xml:space="preserve">01027074347 </t>
  </si>
  <si>
    <t>61001074420</t>
  </si>
  <si>
    <t>01027080235</t>
  </si>
  <si>
    <t>29001035331</t>
  </si>
  <si>
    <t>31001018685</t>
  </si>
  <si>
    <t>01006000255</t>
  </si>
  <si>
    <t xml:space="preserve">31001029635 </t>
  </si>
  <si>
    <t xml:space="preserve">  59002003626  </t>
  </si>
  <si>
    <t>31001045385</t>
  </si>
  <si>
    <t>31001045788</t>
  </si>
  <si>
    <t xml:space="preserve">  62007015188   </t>
  </si>
  <si>
    <t xml:space="preserve">ვლადიმერ </t>
  </si>
  <si>
    <t>გუგუშვილი</t>
  </si>
  <si>
    <t>მიქოიანი</t>
  </si>
  <si>
    <t>ბადაგაძე</t>
  </si>
  <si>
    <t>მოძმანაშვილი</t>
  </si>
  <si>
    <t xml:space="preserve">ზინაიდა </t>
  </si>
  <si>
    <t>ნაზღაიძე</t>
  </si>
  <si>
    <t>ჯანჯღავა</t>
  </si>
  <si>
    <t>ჭიჭინაძე</t>
  </si>
  <si>
    <t>შოშიაშვილი</t>
  </si>
  <si>
    <t>მარტოლეკი</t>
  </si>
  <si>
    <t>მაჩხანელი</t>
  </si>
  <si>
    <t>პოღოსოვი</t>
  </si>
  <si>
    <t xml:space="preserve">ქეთევანი </t>
  </si>
  <si>
    <t>ჩუგუაშვილი</t>
  </si>
  <si>
    <t>სიჭინავა</t>
  </si>
  <si>
    <t>მგლიშვილი</t>
  </si>
  <si>
    <t>წულაია</t>
  </si>
  <si>
    <t xml:space="preserve">მევლუდი </t>
  </si>
  <si>
    <t>გრიგოლია</t>
  </si>
  <si>
    <t>თაბაგარი</t>
  </si>
  <si>
    <t xml:space="preserve">თამაზ </t>
  </si>
  <si>
    <t xml:space="preserve">ვალერ </t>
  </si>
  <si>
    <t>მელიქაძე</t>
  </si>
  <si>
    <t>ჩახვაშვილი</t>
  </si>
  <si>
    <t xml:space="preserve">მადინა </t>
  </si>
  <si>
    <t>ქაჯაია</t>
  </si>
  <si>
    <t xml:space="preserve">ლუბა </t>
  </si>
  <si>
    <t>ფილია</t>
  </si>
  <si>
    <t>ბიჩენოვი-დინუაშვილი</t>
  </si>
  <si>
    <t>მებურიშვილი</t>
  </si>
  <si>
    <t>შახნაზაროვი</t>
  </si>
  <si>
    <t xml:space="preserve">44001002209 </t>
  </si>
  <si>
    <t>44001004077</t>
  </si>
  <si>
    <t>44001001502</t>
  </si>
  <si>
    <t>44001000243</t>
  </si>
  <si>
    <t>44001004323</t>
  </si>
  <si>
    <t>44001005129</t>
  </si>
  <si>
    <t>44001001629</t>
  </si>
  <si>
    <t>44001001781</t>
  </si>
  <si>
    <t>44001001033</t>
  </si>
  <si>
    <t>44001000827</t>
  </si>
  <si>
    <t>44001000412</t>
  </si>
  <si>
    <t xml:space="preserve">მერიკო </t>
  </si>
  <si>
    <t>როსტომაული</t>
  </si>
  <si>
    <t>ქაწაშვილი</t>
  </si>
  <si>
    <t>ელიაძე</t>
  </si>
  <si>
    <t>ბუჩუკური</t>
  </si>
  <si>
    <t>ხულელიძე</t>
  </si>
  <si>
    <t>ჩქარეული</t>
  </si>
  <si>
    <t>ქუქიშვილი</t>
  </si>
  <si>
    <t xml:space="preserve">  01033006533  </t>
  </si>
  <si>
    <t>34001002865</t>
  </si>
  <si>
    <t>34001005588</t>
  </si>
  <si>
    <t>01007007850</t>
  </si>
  <si>
    <t>61001075480</t>
  </si>
  <si>
    <t>34001001151</t>
  </si>
  <si>
    <t>01003018608</t>
  </si>
  <si>
    <t>01027054623</t>
  </si>
  <si>
    <t>34001000617</t>
  </si>
  <si>
    <t>01026000863</t>
  </si>
  <si>
    <t>34001008566</t>
  </si>
  <si>
    <t>34001004726</t>
  </si>
  <si>
    <t>34001008705</t>
  </si>
  <si>
    <t>60301165300</t>
  </si>
  <si>
    <t>34001006861</t>
  </si>
  <si>
    <t>34001005220</t>
  </si>
  <si>
    <t>34001003045</t>
  </si>
  <si>
    <t>34701009147</t>
  </si>
  <si>
    <t>ბიჭაშვილი</t>
  </si>
  <si>
    <t>ენგული</t>
  </si>
  <si>
    <t>ბერელიძე</t>
  </si>
  <si>
    <t>მუსერიძე</t>
  </si>
  <si>
    <t>გურგენიძე</t>
  </si>
  <si>
    <t>ჩიხრაძე</t>
  </si>
  <si>
    <t>საული</t>
  </si>
  <si>
    <t>ჯონი</t>
  </si>
  <si>
    <t>ავთნდილ</t>
  </si>
  <si>
    <t>ყავლაშვილი</t>
  </si>
  <si>
    <t>გავაშელიშვილი</t>
  </si>
  <si>
    <t>ჯიმშერ</t>
  </si>
  <si>
    <t>სულაძე</t>
  </si>
  <si>
    <t>ხიდეშელი</t>
  </si>
  <si>
    <t>გრიგილ</t>
  </si>
  <si>
    <t xml:space="preserve">ლელო </t>
  </si>
  <si>
    <t>ხუგაშვილი</t>
  </si>
  <si>
    <t>მედიკო</t>
  </si>
  <si>
    <t>04001009716</t>
  </si>
  <si>
    <t>04001002025</t>
  </si>
  <si>
    <t>04001001514</t>
  </si>
  <si>
    <t xml:space="preserve">    04001013666   </t>
  </si>
  <si>
    <t>18001050080</t>
  </si>
  <si>
    <t>04001004604</t>
  </si>
  <si>
    <t>04001002734</t>
  </si>
  <si>
    <t>01009010299</t>
  </si>
  <si>
    <t>04001007205</t>
  </si>
  <si>
    <t>33001048871</t>
  </si>
  <si>
    <t>04001003893</t>
  </si>
  <si>
    <t>04001000837</t>
  </si>
  <si>
    <t>04001013844</t>
  </si>
  <si>
    <t>04001013958</t>
  </si>
  <si>
    <t>04001006131</t>
  </si>
  <si>
    <t>04001007517</t>
  </si>
  <si>
    <t>04001004807</t>
  </si>
  <si>
    <t>04001005275</t>
  </si>
  <si>
    <t>04001014547</t>
  </si>
  <si>
    <t>04001007510</t>
  </si>
  <si>
    <t>04001013865</t>
  </si>
  <si>
    <t>41001001759</t>
  </si>
  <si>
    <t>04001012441</t>
  </si>
  <si>
    <t>04001003815</t>
  </si>
  <si>
    <t>04001003690</t>
  </si>
  <si>
    <t>04001005336</t>
  </si>
  <si>
    <t>04001002055</t>
  </si>
  <si>
    <t>04001002288</t>
  </si>
  <si>
    <t>04001009688</t>
  </si>
  <si>
    <t>04001012313</t>
  </si>
  <si>
    <t>04001014719</t>
  </si>
  <si>
    <t>04001002082</t>
  </si>
  <si>
    <t>04001004797</t>
  </si>
  <si>
    <t>01019003122</t>
  </si>
  <si>
    <t>04001015176</t>
  </si>
  <si>
    <t>მხეიძე</t>
  </si>
  <si>
    <t>მიქიაშვილი</t>
  </si>
  <si>
    <t>საგანელიძე</t>
  </si>
  <si>
    <t>ჭანტურიძე</t>
  </si>
  <si>
    <t>ბერუჩაშვილი</t>
  </si>
  <si>
    <t>ფონჯავიძე</t>
  </si>
  <si>
    <t>ბუხრაშვილი</t>
  </si>
  <si>
    <t>რამინ</t>
  </si>
  <si>
    <t>მაცაბერიძე</t>
  </si>
  <si>
    <t>ლომაძე</t>
  </si>
  <si>
    <t>კახაბერ</t>
  </si>
  <si>
    <t>ქერდიყოშვილი</t>
  </si>
  <si>
    <t>ოლეგი</t>
  </si>
  <si>
    <t>ბუაძე</t>
  </si>
  <si>
    <t>იამზე</t>
  </si>
  <si>
    <t>ბეჟან</t>
  </si>
  <si>
    <t>ტურძილაძე</t>
  </si>
  <si>
    <t>პატარიძე</t>
  </si>
  <si>
    <t>ჭარბაძე</t>
  </si>
  <si>
    <t xml:space="preserve"> ზაზა</t>
  </si>
  <si>
    <t xml:space="preserve">კიბაბიძე </t>
  </si>
  <si>
    <t>აზა</t>
  </si>
  <si>
    <t>ლამზირა</t>
  </si>
  <si>
    <t>მამია</t>
  </si>
  <si>
    <t>კიბაბიძე</t>
  </si>
  <si>
    <t>ანზორი</t>
  </si>
  <si>
    <t>ჭოხონელიძე</t>
  </si>
  <si>
    <t>ემნაძე</t>
  </si>
  <si>
    <t>49001007839</t>
  </si>
  <si>
    <t>49001012012</t>
  </si>
  <si>
    <t>49001004927</t>
  </si>
  <si>
    <t>49001004035</t>
  </si>
  <si>
    <t>49601016183</t>
  </si>
  <si>
    <t>49001002144</t>
  </si>
  <si>
    <t>49001011714</t>
  </si>
  <si>
    <t>49001010131</t>
  </si>
  <si>
    <t>49001011488</t>
  </si>
  <si>
    <t>49001009880</t>
  </si>
  <si>
    <t>49001003780</t>
  </si>
  <si>
    <t>49001001264</t>
  </si>
  <si>
    <t>49001010850</t>
  </si>
  <si>
    <t>49001014389</t>
  </si>
  <si>
    <t>49001011268</t>
  </si>
  <si>
    <t xml:space="preserve">ბუჭა </t>
  </si>
  <si>
    <t>ბურჯალიანი</t>
  </si>
  <si>
    <t>ლეთოდიანი</t>
  </si>
  <si>
    <t>თემური</t>
  </si>
  <si>
    <t>ჩორგოლიანი</t>
  </si>
  <si>
    <t>ობოლაძე</t>
  </si>
  <si>
    <t>ასათიანი</t>
  </si>
  <si>
    <t>გენური</t>
  </si>
  <si>
    <t>სილაგაძე</t>
  </si>
  <si>
    <t>გელოვანი</t>
  </si>
  <si>
    <t xml:space="preserve">ნიკა </t>
  </si>
  <si>
    <t>კონსტანტინე</t>
  </si>
  <si>
    <t>გოგსაძე</t>
  </si>
  <si>
    <t>ლაკვეხელიანი</t>
  </si>
  <si>
    <t>დათუნა</t>
  </si>
  <si>
    <t>ბენდელიანი</t>
  </si>
  <si>
    <t>მურადი</t>
  </si>
  <si>
    <t>კოპალიანი</t>
  </si>
  <si>
    <t>ქურასბედიანი</t>
  </si>
  <si>
    <t>უჩაძე</t>
  </si>
  <si>
    <t>ფრიდონი</t>
  </si>
  <si>
    <t>ხმელიძე</t>
  </si>
  <si>
    <t>ქომეთიანი</t>
  </si>
  <si>
    <t>ფოჩხიძე</t>
  </si>
  <si>
    <t>27001007088</t>
  </si>
  <si>
    <t>27001000812</t>
  </si>
  <si>
    <t>27001004189</t>
  </si>
  <si>
    <t>27001007823</t>
  </si>
  <si>
    <t>27001004911</t>
  </si>
  <si>
    <t>27001006462</t>
  </si>
  <si>
    <t>27001007580</t>
  </si>
  <si>
    <t>27001002653</t>
  </si>
  <si>
    <t>27001004510</t>
  </si>
  <si>
    <t>27001004365</t>
  </si>
  <si>
    <t>27001003414</t>
  </si>
  <si>
    <t>27001003446</t>
  </si>
  <si>
    <t>27001004191</t>
  </si>
  <si>
    <t>27001005783</t>
  </si>
  <si>
    <t>01010003905</t>
  </si>
  <si>
    <t>01010003904</t>
  </si>
  <si>
    <t>27001005479</t>
  </si>
  <si>
    <t>27001002098</t>
  </si>
  <si>
    <t>35001036227</t>
  </si>
  <si>
    <t>27001000983</t>
  </si>
  <si>
    <t>27001004166</t>
  </si>
  <si>
    <t>55001014786</t>
  </si>
  <si>
    <t>01005025244</t>
  </si>
  <si>
    <t>27001004708</t>
  </si>
  <si>
    <t>ონიანი</t>
  </si>
  <si>
    <t>ქარდავა</t>
  </si>
  <si>
    <t>ტვილდიანი</t>
  </si>
  <si>
    <t>ნიკო</t>
  </si>
  <si>
    <t>მუსელიანი</t>
  </si>
  <si>
    <t>ფურელიანი</t>
  </si>
  <si>
    <t>ანგელინა</t>
  </si>
  <si>
    <t>ოლია</t>
  </si>
  <si>
    <t>დეზდემონა</t>
  </si>
  <si>
    <t>ვიტალი</t>
  </si>
  <si>
    <t>ნორა</t>
  </si>
  <si>
    <t>ალვერდი</t>
  </si>
  <si>
    <t>მეშველაშვილი</t>
  </si>
  <si>
    <t>დათიკო</t>
  </si>
  <si>
    <t>42001033603</t>
  </si>
  <si>
    <t>ადამია</t>
  </si>
  <si>
    <t>გოგია</t>
  </si>
  <si>
    <t xml:space="preserve">ლუარა </t>
  </si>
  <si>
    <t xml:space="preserve">მზევინარი </t>
  </si>
  <si>
    <t>პაჭკორია</t>
  </si>
  <si>
    <t xml:space="preserve">მიხეილ </t>
  </si>
  <si>
    <t>კეკელიძე</t>
  </si>
  <si>
    <t>ესართია</t>
  </si>
  <si>
    <t>როდონაია</t>
  </si>
  <si>
    <t>ხონელიძე</t>
  </si>
  <si>
    <t xml:space="preserve">თინათინი </t>
  </si>
  <si>
    <t>მალანია</t>
  </si>
  <si>
    <t xml:space="preserve">ანერი </t>
  </si>
  <si>
    <t xml:space="preserve">ელენე                                              ნარსია                                                                                                                                                                                 </t>
  </si>
  <si>
    <t>ნარსია</t>
  </si>
  <si>
    <t>სამეევი</t>
  </si>
  <si>
    <t>ტროფიმენკო</t>
  </si>
  <si>
    <t xml:space="preserve">ვიქტორია </t>
  </si>
  <si>
    <t>ჯამბურია</t>
  </si>
  <si>
    <t>ალასანია</t>
  </si>
  <si>
    <t xml:space="preserve"> კუპრიევა</t>
  </si>
  <si>
    <t>ქვაჩახია</t>
  </si>
  <si>
    <t>39001000515</t>
  </si>
  <si>
    <t>39001012249</t>
  </si>
  <si>
    <t>39001011809</t>
  </si>
  <si>
    <t>39001031646</t>
  </si>
  <si>
    <t>02001020638</t>
  </si>
  <si>
    <t>39001038740</t>
  </si>
  <si>
    <t>39001034545</t>
  </si>
  <si>
    <t>39001039926</t>
  </si>
  <si>
    <t>39001011434</t>
  </si>
  <si>
    <t>39001033467</t>
  </si>
  <si>
    <t>19401118846</t>
  </si>
  <si>
    <t>39001011193</t>
  </si>
  <si>
    <t>62007012598</t>
  </si>
  <si>
    <t>39001003405</t>
  </si>
  <si>
    <t>39001002231</t>
  </si>
  <si>
    <t>39001035880</t>
  </si>
  <si>
    <t>62004012440</t>
  </si>
  <si>
    <t>02001018470</t>
  </si>
  <si>
    <t>39001001840</t>
  </si>
  <si>
    <t>39001009379</t>
  </si>
  <si>
    <t>62005015082</t>
  </si>
  <si>
    <t>39001034237</t>
  </si>
  <si>
    <t>39001015283</t>
  </si>
  <si>
    <t>39001040924</t>
  </si>
  <si>
    <t>39001005389</t>
  </si>
  <si>
    <t>39001034077</t>
  </si>
  <si>
    <t>39001034310</t>
  </si>
  <si>
    <t>39001010819</t>
  </si>
  <si>
    <t>39001003336</t>
  </si>
  <si>
    <t>02001006360</t>
  </si>
  <si>
    <t>39001004753</t>
  </si>
  <si>
    <t>62004008356</t>
  </si>
  <si>
    <t>39001024995</t>
  </si>
  <si>
    <t>58001008398</t>
  </si>
  <si>
    <t>39001015304</t>
  </si>
  <si>
    <t>62007012597</t>
  </si>
  <si>
    <t>39001011037</t>
  </si>
  <si>
    <t>39001031662</t>
  </si>
  <si>
    <t>01036004570</t>
  </si>
  <si>
    <t>39001012500</t>
  </si>
  <si>
    <t>39001026130</t>
  </si>
  <si>
    <t>62004007513</t>
  </si>
  <si>
    <t>39001003175</t>
  </si>
  <si>
    <t xml:space="preserve">ნუგზარი </t>
  </si>
  <si>
    <t>არზიანი-ხახუბია</t>
  </si>
  <si>
    <t xml:space="preserve">ფიქრია </t>
  </si>
  <si>
    <t>მიქავა</t>
  </si>
  <si>
    <t>ხაბურზანია</t>
  </si>
  <si>
    <t>ძიძიგური</t>
  </si>
  <si>
    <t>ფაჩუაშვილი</t>
  </si>
  <si>
    <t>ნარმანია</t>
  </si>
  <si>
    <t>ტიბუა</t>
  </si>
  <si>
    <t>კიკაბიძე</t>
  </si>
  <si>
    <t>ვარდია</t>
  </si>
  <si>
    <t>ნინუა</t>
  </si>
  <si>
    <t>ვარდენი</t>
  </si>
  <si>
    <t>ხუბუტია</t>
  </si>
  <si>
    <t>მაკალათია</t>
  </si>
  <si>
    <t>გულნარა</t>
  </si>
  <si>
    <t>ხარებავა</t>
  </si>
  <si>
    <t>როინ</t>
  </si>
  <si>
    <t>კუპრეიშვლი</t>
  </si>
  <si>
    <t>ზამირა</t>
  </si>
  <si>
    <t>გეგენავა</t>
  </si>
  <si>
    <t>შამათავა</t>
  </si>
  <si>
    <t>საჯაია</t>
  </si>
  <si>
    <t>რევაზი</t>
  </si>
  <si>
    <t>შურღულაია</t>
  </si>
  <si>
    <t>ლატარია</t>
  </si>
  <si>
    <t>რომანი</t>
  </si>
  <si>
    <t>ადანაია</t>
  </si>
  <si>
    <t>სოტიევა</t>
  </si>
  <si>
    <t>ზარდიაშვილი</t>
  </si>
  <si>
    <t>58001003057</t>
  </si>
  <si>
    <t>58001026893</t>
  </si>
  <si>
    <t>62006019902</t>
  </si>
  <si>
    <t>58001018936</t>
  </si>
  <si>
    <t>58001006055</t>
  </si>
  <si>
    <t>58001008039</t>
  </si>
  <si>
    <t>58001030473</t>
  </si>
  <si>
    <t>58001014492</t>
  </si>
  <si>
    <t>58001005835</t>
  </si>
  <si>
    <t>39001037494</t>
  </si>
  <si>
    <t>62004023494</t>
  </si>
  <si>
    <t>58001000382</t>
  </si>
  <si>
    <t>58001003994</t>
  </si>
  <si>
    <t>58001031567</t>
  </si>
  <si>
    <t>58001029781</t>
  </si>
  <si>
    <t>58001011985</t>
  </si>
  <si>
    <t>58001017031</t>
  </si>
  <si>
    <t>58001000668</t>
  </si>
  <si>
    <t>58001004837</t>
  </si>
  <si>
    <t>58001004686</t>
  </si>
  <si>
    <t>58001000863</t>
  </si>
  <si>
    <t>58001032651</t>
  </si>
  <si>
    <t>58001018346</t>
  </si>
  <si>
    <t>58001026515</t>
  </si>
  <si>
    <t>58001018621</t>
  </si>
  <si>
    <t>58001029301</t>
  </si>
  <si>
    <t>29001000404</t>
  </si>
  <si>
    <t>62003004057</t>
  </si>
  <si>
    <t>19001050655</t>
  </si>
  <si>
    <t>58001021161</t>
  </si>
  <si>
    <t>62006052970</t>
  </si>
  <si>
    <t>58001027921</t>
  </si>
  <si>
    <t>58001029718</t>
  </si>
  <si>
    <t>ქანდავაძე</t>
  </si>
  <si>
    <t>ტაბაღუა</t>
  </si>
  <si>
    <t>ჭითაშვილი</t>
  </si>
  <si>
    <t>ბასილაია</t>
  </si>
  <si>
    <t>ავთანდილი</t>
  </si>
  <si>
    <t>ჯიმშელეიშვილი</t>
  </si>
  <si>
    <t>კვიკვინია</t>
  </si>
  <si>
    <t>რუსია</t>
  </si>
  <si>
    <t>ჩოჩია</t>
  </si>
  <si>
    <t>რადმილა</t>
  </si>
  <si>
    <t>ბართია</t>
  </si>
  <si>
    <t>კოტე</t>
  </si>
  <si>
    <t>ხურცია</t>
  </si>
  <si>
    <t>კოხია</t>
  </si>
  <si>
    <t>გურალია</t>
  </si>
  <si>
    <t>ტარიელი</t>
  </si>
  <si>
    <t>ჯალაღონია</t>
  </si>
  <si>
    <t>კლარა</t>
  </si>
  <si>
    <t>ჯგერენაია</t>
  </si>
  <si>
    <t>გრატიაშვილი</t>
  </si>
  <si>
    <t>მურთაზი</t>
  </si>
  <si>
    <t>ჯობავა</t>
  </si>
  <si>
    <t>როლანდი</t>
  </si>
  <si>
    <t>ქვარაია</t>
  </si>
  <si>
    <t>კუკავა</t>
  </si>
  <si>
    <t>ფოჩხუა</t>
  </si>
  <si>
    <t>ლიდა</t>
  </si>
  <si>
    <t>ანასტა</t>
  </si>
  <si>
    <t>ახალაია</t>
  </si>
  <si>
    <t>რაული</t>
  </si>
  <si>
    <t>ყორშია</t>
  </si>
  <si>
    <t xml:space="preserve">62006014896 </t>
  </si>
  <si>
    <t>51001003739</t>
  </si>
  <si>
    <t>58001031703</t>
  </si>
  <si>
    <t>19001105290</t>
  </si>
  <si>
    <t>19001057515</t>
  </si>
  <si>
    <t>19001106889</t>
  </si>
  <si>
    <t>62409011494</t>
  </si>
  <si>
    <t>30501011358</t>
  </si>
  <si>
    <t>19001097638</t>
  </si>
  <si>
    <t>19001097639</t>
  </si>
  <si>
    <t>30001009048</t>
  </si>
  <si>
    <t>19001059823</t>
  </si>
  <si>
    <t>19001005524</t>
  </si>
  <si>
    <t>62009001872</t>
  </si>
  <si>
    <t>19001008140</t>
  </si>
  <si>
    <t>19001033700</t>
  </si>
  <si>
    <t>19001047570</t>
  </si>
  <si>
    <t>19001004754</t>
  </si>
  <si>
    <t>19001105217</t>
  </si>
  <si>
    <t>51001028456</t>
  </si>
  <si>
    <t>19001029525</t>
  </si>
  <si>
    <t>62009001626</t>
  </si>
  <si>
    <t>62005003176</t>
  </si>
  <si>
    <t>19001020299</t>
  </si>
  <si>
    <t>ხასაია</t>
  </si>
  <si>
    <t>ღურწკაია</t>
  </si>
  <si>
    <t>ნიაკო</t>
  </si>
  <si>
    <t>სანაია</t>
  </si>
  <si>
    <t>სესილი</t>
  </si>
  <si>
    <t>არახამია</t>
  </si>
  <si>
    <t>ვარდოსანიზე</t>
  </si>
  <si>
    <t>ზუმაძე</t>
  </si>
  <si>
    <t>შედანია</t>
  </si>
  <si>
    <t>ბექარ</t>
  </si>
  <si>
    <t>წყაროზია</t>
  </si>
  <si>
    <t>ჩხაპელია</t>
  </si>
  <si>
    <t>მაანა</t>
  </si>
  <si>
    <t>ჩაჩიბაია</t>
  </si>
  <si>
    <t>გულუა</t>
  </si>
  <si>
    <t>პაპასქირი</t>
  </si>
  <si>
    <t>ტურავა</t>
  </si>
  <si>
    <t>აბრალავა</t>
  </si>
  <si>
    <t>მორგოშია</t>
  </si>
  <si>
    <t>გიგი</t>
  </si>
  <si>
    <t>ნესტანი</t>
  </si>
  <si>
    <t>ჯიქია</t>
  </si>
  <si>
    <t>სულაბერიძე</t>
  </si>
  <si>
    <t>ქოიავა</t>
  </si>
  <si>
    <t>პერტია</t>
  </si>
  <si>
    <t>სლავა</t>
  </si>
  <si>
    <t>ბუკია</t>
  </si>
  <si>
    <t>შავლეგი</t>
  </si>
  <si>
    <t>ლუკავა</t>
  </si>
  <si>
    <t>შენგელია</t>
  </si>
  <si>
    <t>მარტა</t>
  </si>
  <si>
    <t>ბერულავა</t>
  </si>
  <si>
    <t>ელისაბედი</t>
  </si>
  <si>
    <t>ჯაბუა</t>
  </si>
  <si>
    <t>თოდუა</t>
  </si>
  <si>
    <t xml:space="preserve"> თამარი</t>
  </si>
  <si>
    <t>ეხვაია</t>
  </si>
  <si>
    <t>ემა</t>
  </si>
  <si>
    <t>ტუფურია</t>
  </si>
  <si>
    <t>ჭედია</t>
  </si>
  <si>
    <t>ონისე</t>
  </si>
  <si>
    <t>ქავშბაია</t>
  </si>
  <si>
    <t>ჩარგაზია</t>
  </si>
  <si>
    <t>გაბისონია</t>
  </si>
  <si>
    <t>დემეტრე</t>
  </si>
  <si>
    <t>მარღანია</t>
  </si>
  <si>
    <t>ფაცურია</t>
  </si>
  <si>
    <t>ჯიჯიხია</t>
  </si>
  <si>
    <t>მესხია</t>
  </si>
  <si>
    <t>გოგოხია</t>
  </si>
  <si>
    <t>თეთრიკო</t>
  </si>
  <si>
    <t>გითოლენდია</t>
  </si>
  <si>
    <t>კონსტატინე</t>
  </si>
  <si>
    <t>უბირია</t>
  </si>
  <si>
    <t>ჭეჟია</t>
  </si>
  <si>
    <t>ბესო</t>
  </si>
  <si>
    <t>კეზუა</t>
  </si>
  <si>
    <t>ჩუხუა</t>
  </si>
  <si>
    <t>იზორია</t>
  </si>
  <si>
    <t>ბოხუა</t>
  </si>
  <si>
    <t>გუდავა</t>
  </si>
  <si>
    <t>მათე</t>
  </si>
  <si>
    <t>ხუბულავა</t>
  </si>
  <si>
    <t>ხარლამპიდი</t>
  </si>
  <si>
    <t>კაკაშვილი</t>
  </si>
  <si>
    <t>ჯინჯოლია</t>
  </si>
  <si>
    <t>ფიფია</t>
  </si>
  <si>
    <t>ჩხეტია</t>
  </si>
  <si>
    <t>ქირია</t>
  </si>
  <si>
    <t>ჭურღულია</t>
  </si>
  <si>
    <t>აბაკელია</t>
  </si>
  <si>
    <t>გეთია</t>
  </si>
  <si>
    <t>სამუშია</t>
  </si>
  <si>
    <t>ფაცაცია</t>
  </si>
  <si>
    <t>რუსლანი</t>
  </si>
  <si>
    <t>ალიკა</t>
  </si>
  <si>
    <t>ნინელი</t>
  </si>
  <si>
    <t>კორკელია</t>
  </si>
  <si>
    <t>როგავა</t>
  </si>
  <si>
    <t>29001022484</t>
  </si>
  <si>
    <t>29001030707</t>
  </si>
  <si>
    <t>29001008298</t>
  </si>
  <si>
    <t>01021003236</t>
  </si>
  <si>
    <t>29001039516</t>
  </si>
  <si>
    <t>29001039601</t>
  </si>
  <si>
    <t>48001019098</t>
  </si>
  <si>
    <t>29001034412</t>
  </si>
  <si>
    <t>29001022483</t>
  </si>
  <si>
    <t>29001000684</t>
  </si>
  <si>
    <t>01023004819</t>
  </si>
  <si>
    <t>29001002846</t>
  </si>
  <si>
    <t>29001033014</t>
  </si>
  <si>
    <t xml:space="preserve"> 29001004540</t>
  </si>
  <si>
    <t xml:space="preserve"> 29001003836</t>
  </si>
  <si>
    <t>29001036079</t>
  </si>
  <si>
    <t xml:space="preserve"> 01005020813</t>
  </si>
  <si>
    <t>29001027776</t>
  </si>
  <si>
    <t xml:space="preserve"> 29001001205</t>
  </si>
  <si>
    <t>29001002391</t>
  </si>
  <si>
    <t>01001012912</t>
  </si>
  <si>
    <t>01001034123</t>
  </si>
  <si>
    <t>29001033746</t>
  </si>
  <si>
    <t>01011074112</t>
  </si>
  <si>
    <t>ფაილოძე</t>
  </si>
  <si>
    <t>ტალი</t>
  </si>
  <si>
    <t>სურმავა</t>
  </si>
  <si>
    <t>ბერია</t>
  </si>
  <si>
    <t>ხვიჩია</t>
  </si>
  <si>
    <t>პავლე</t>
  </si>
  <si>
    <t>გიგო</t>
  </si>
  <si>
    <t>ჩიხლაძე</t>
  </si>
  <si>
    <t>მოგელი</t>
  </si>
  <si>
    <t>რურუა</t>
  </si>
  <si>
    <t>მზექალა</t>
  </si>
  <si>
    <t>ოკუჯავა</t>
  </si>
  <si>
    <t>გეგუტა</t>
  </si>
  <si>
    <t>შეფილდი</t>
  </si>
  <si>
    <t xml:space="preserve"> კაკულია</t>
  </si>
  <si>
    <t>ინდიკო</t>
  </si>
  <si>
    <t>ძაგანია</t>
  </si>
  <si>
    <t>ჩაგუნავა</t>
  </si>
  <si>
    <t>ნატრული</t>
  </si>
  <si>
    <t>ციცხვაია</t>
  </si>
  <si>
    <t>ამირანი</t>
  </si>
  <si>
    <t>ბედია</t>
  </si>
  <si>
    <t xml:space="preserve"> ბიგვავა</t>
  </si>
  <si>
    <t>ქებურია</t>
  </si>
  <si>
    <t>გადილია</t>
  </si>
  <si>
    <t>ვალერია</t>
  </si>
  <si>
    <t xml:space="preserve">შუბაშვილი </t>
  </si>
  <si>
    <t>02001005654</t>
  </si>
  <si>
    <t>02001008291</t>
  </si>
  <si>
    <t>02001005757</t>
  </si>
  <si>
    <t>02001024706</t>
  </si>
  <si>
    <t>02001017122</t>
  </si>
  <si>
    <t>02001002290</t>
  </si>
  <si>
    <t>02001018828</t>
  </si>
  <si>
    <t>02001007882</t>
  </si>
  <si>
    <t>02001004913</t>
  </si>
  <si>
    <t>02001000829</t>
  </si>
  <si>
    <t>02001020670</t>
  </si>
  <si>
    <t>02001022997</t>
  </si>
  <si>
    <t>02001025308</t>
  </si>
  <si>
    <t>02001006213</t>
  </si>
  <si>
    <t>02001017734</t>
  </si>
  <si>
    <t>02001006010</t>
  </si>
  <si>
    <t>01005033256</t>
  </si>
  <si>
    <t>02001000626</t>
  </si>
  <si>
    <t>02001013054</t>
  </si>
  <si>
    <t>02001022836</t>
  </si>
  <si>
    <t>02001024705</t>
  </si>
  <si>
    <t xml:space="preserve">შუშანიკა </t>
  </si>
  <si>
    <t>კაჭარავა</t>
  </si>
  <si>
    <t>შაქრო</t>
  </si>
  <si>
    <t>მილორავა</t>
  </si>
  <si>
    <t>ნიაზი</t>
  </si>
  <si>
    <t>გაგი</t>
  </si>
  <si>
    <t>კვანტალიანი</t>
  </si>
  <si>
    <t>ჩაკვატაძე</t>
  </si>
  <si>
    <t>ზაველი</t>
  </si>
  <si>
    <t>გვალია</t>
  </si>
  <si>
    <t>ჭილაია</t>
  </si>
  <si>
    <t>ფირცხალაშვილი</t>
  </si>
  <si>
    <t>კუპრეიშვილი</t>
  </si>
  <si>
    <t>გაგა</t>
  </si>
  <si>
    <t xml:space="preserve">51001000864 </t>
  </si>
  <si>
    <t>01017018239</t>
  </si>
  <si>
    <t>62001030394</t>
  </si>
  <si>
    <t>51001026607</t>
  </si>
  <si>
    <t>51001021083</t>
  </si>
  <si>
    <t>51001006349</t>
  </si>
  <si>
    <t>51001003626</t>
  </si>
  <si>
    <t>51201032672</t>
  </si>
  <si>
    <t>19001028255</t>
  </si>
  <si>
    <t>62005015037</t>
  </si>
  <si>
    <t>51001018318</t>
  </si>
  <si>
    <t>62006030338</t>
  </si>
  <si>
    <t>19001039691</t>
  </si>
  <si>
    <t>51001013621</t>
  </si>
  <si>
    <t>51001029165</t>
  </si>
  <si>
    <t>62005015874</t>
  </si>
  <si>
    <t>51950002026</t>
  </si>
  <si>
    <t>51001026370</t>
  </si>
  <si>
    <t>51001022286</t>
  </si>
  <si>
    <t>51001002694</t>
  </si>
  <si>
    <t>51002000122</t>
  </si>
  <si>
    <t>51001006284</t>
  </si>
  <si>
    <t>62006051992</t>
  </si>
  <si>
    <t>62004022520</t>
  </si>
  <si>
    <t>51001011342</t>
  </si>
  <si>
    <t>გუგუნავა</t>
  </si>
  <si>
    <t>მთვარისა</t>
  </si>
  <si>
    <t>ინეზა</t>
  </si>
  <si>
    <t>ხაზალია</t>
  </si>
  <si>
    <t>ლუიზა</t>
  </si>
  <si>
    <t>ქილორავა</t>
  </si>
  <si>
    <t>დევია</t>
  </si>
  <si>
    <t>ფარცვანია</t>
  </si>
  <si>
    <t>უბილავა</t>
  </si>
  <si>
    <t>ხარჩილავა</t>
  </si>
  <si>
    <t>გოგიტა</t>
  </si>
  <si>
    <t>კატუკია</t>
  </si>
  <si>
    <t xml:space="preserve"> მანანა</t>
  </si>
  <si>
    <t>ტორუა</t>
  </si>
  <si>
    <t>კვიციანი</t>
  </si>
  <si>
    <t>ბელა</t>
  </si>
  <si>
    <t>ქუხილავა</t>
  </si>
  <si>
    <t>მზევინარი</t>
  </si>
  <si>
    <t>48001006881</t>
  </si>
  <si>
    <t>62006025069</t>
  </si>
  <si>
    <t>48001014073</t>
  </si>
  <si>
    <t>48001011718</t>
  </si>
  <si>
    <t>48001020546</t>
  </si>
  <si>
    <t>48001011679</t>
  </si>
  <si>
    <t>48001002099</t>
  </si>
  <si>
    <t>48001014391</t>
  </si>
  <si>
    <t>39001044601</t>
  </si>
  <si>
    <t>48001007349</t>
  </si>
  <si>
    <t>48001008503</t>
  </si>
  <si>
    <t>48001008510</t>
  </si>
  <si>
    <t>48001007158</t>
  </si>
  <si>
    <t>29001006672</t>
  </si>
  <si>
    <t>48001024179</t>
  </si>
  <si>
    <t>48001005981</t>
  </si>
  <si>
    <t>48001009833</t>
  </si>
  <si>
    <t>48001001310</t>
  </si>
  <si>
    <t>ქობალია</t>
  </si>
  <si>
    <t>დარსალია</t>
  </si>
  <si>
    <t>ნეოდი</t>
  </si>
  <si>
    <t>ოთხოზორია</t>
  </si>
  <si>
    <t xml:space="preserve">ტრისტან </t>
  </si>
  <si>
    <t>კვირტია</t>
  </si>
  <si>
    <t>ეჯიბია</t>
  </si>
  <si>
    <t>ჯანიკო</t>
  </si>
  <si>
    <t>ჩიტაია</t>
  </si>
  <si>
    <t>ჯელია</t>
  </si>
  <si>
    <t>გონერ</t>
  </si>
  <si>
    <t>ჯოლოხავა</t>
  </si>
  <si>
    <t>გახარია</t>
  </si>
  <si>
    <t>ზვიად</t>
  </si>
  <si>
    <t>ვახანია</t>
  </si>
  <si>
    <t>11001023153</t>
  </si>
  <si>
    <t>11001009147</t>
  </si>
  <si>
    <t>57001027491</t>
  </si>
  <si>
    <t>11001021273</t>
  </si>
  <si>
    <t>11001030033</t>
  </si>
  <si>
    <t>11001027916</t>
  </si>
  <si>
    <t>11001013563</t>
  </si>
  <si>
    <t>11001022028</t>
  </si>
  <si>
    <t>11001005805</t>
  </si>
  <si>
    <t>11001029761</t>
  </si>
  <si>
    <t>11001013411</t>
  </si>
  <si>
    <t>11001001666</t>
  </si>
  <si>
    <t>11001003781</t>
  </si>
  <si>
    <t>11001004305</t>
  </si>
  <si>
    <t>11001030547</t>
  </si>
  <si>
    <t>11001023191</t>
  </si>
  <si>
    <t>11001015896</t>
  </si>
  <si>
    <t>11001019806</t>
  </si>
  <si>
    <t>11001007527</t>
  </si>
  <si>
    <t>11001031961</t>
  </si>
  <si>
    <t>11001029571</t>
  </si>
  <si>
    <t>11001029567</t>
  </si>
  <si>
    <t>11601033595</t>
  </si>
  <si>
    <t>ღამბარაშვილი</t>
  </si>
  <si>
    <t>დათუნიშვილი</t>
  </si>
  <si>
    <t>ხრიკაძე</t>
  </si>
  <si>
    <t>ავეტისიანი</t>
  </si>
  <si>
    <t>თოროსიანი</t>
  </si>
  <si>
    <t>ინასარიძე</t>
  </si>
  <si>
    <t>სამველ</t>
  </si>
  <si>
    <t>კოპაძე</t>
  </si>
  <si>
    <t>ვიოლეტა</t>
  </si>
  <si>
    <t>ვანია</t>
  </si>
  <si>
    <t>გალოიანი</t>
  </si>
  <si>
    <t>გიული</t>
  </si>
  <si>
    <t>ნიკოლაევი</t>
  </si>
  <si>
    <t>გრიგოლ</t>
  </si>
  <si>
    <t>ბლიაძე</t>
  </si>
  <si>
    <t>ხალაჩიანი</t>
  </si>
  <si>
    <t>ძოვინარ</t>
  </si>
  <si>
    <t>კახკციანი</t>
  </si>
  <si>
    <t xml:space="preserve">47001029126 </t>
  </si>
  <si>
    <t>07001003824</t>
  </si>
  <si>
    <t>05001010246</t>
  </si>
  <si>
    <t>05001006507</t>
  </si>
  <si>
    <t>03001004212</t>
  </si>
  <si>
    <t>03001003579</t>
  </si>
  <si>
    <t>03001003136</t>
  </si>
  <si>
    <t>01019043390</t>
  </si>
  <si>
    <t>01020003667</t>
  </si>
  <si>
    <t xml:space="preserve">შაქრო </t>
  </si>
  <si>
    <t>ანეტა</t>
  </si>
  <si>
    <t>მასკალსკი</t>
  </si>
  <si>
    <t>ბალახაშვილი</t>
  </si>
  <si>
    <t>გრიგორიან</t>
  </si>
  <si>
    <t>ქიმაძე</t>
  </si>
  <si>
    <t>ისოიან</t>
  </si>
  <si>
    <t>არუთუნოვი</t>
  </si>
  <si>
    <t>ხითარიშვილი</t>
  </si>
  <si>
    <t>გაჩეჩილაძე</t>
  </si>
  <si>
    <t>ამბროლაძე</t>
  </si>
  <si>
    <t>ლედი</t>
  </si>
  <si>
    <t>სტეფან</t>
  </si>
  <si>
    <t>მისაკიან</t>
  </si>
  <si>
    <t>არშალუის</t>
  </si>
  <si>
    <t>თოროსიან</t>
  </si>
  <si>
    <t>ბერდია</t>
  </si>
  <si>
    <t>მანჩხაშვილი</t>
  </si>
  <si>
    <t>გრიგორი</t>
  </si>
  <si>
    <t>ჯვარიძე</t>
  </si>
  <si>
    <t>პეტოშვილი</t>
  </si>
  <si>
    <t>ბესარიონ</t>
  </si>
  <si>
    <t>ბებნაძე</t>
  </si>
  <si>
    <t>არტიომ</t>
  </si>
  <si>
    <t>ჩახოიან</t>
  </si>
  <si>
    <t>ლეკიშვილი</t>
  </si>
  <si>
    <t>მერაბიშვილი</t>
  </si>
  <si>
    <t>სუსანა</t>
  </si>
  <si>
    <t>ათოშვილი</t>
  </si>
  <si>
    <t>ჰერიკნაზ</t>
  </si>
  <si>
    <t>მათევოსიან</t>
  </si>
  <si>
    <t>გასიტაშვილი</t>
  </si>
  <si>
    <t>ნინიაშვილი</t>
  </si>
  <si>
    <t xml:space="preserve">15001025953 </t>
  </si>
  <si>
    <t>05001000875</t>
  </si>
  <si>
    <t>05001011308</t>
  </si>
  <si>
    <t>05001005698</t>
  </si>
  <si>
    <t>21001000526</t>
  </si>
  <si>
    <t>05001012612</t>
  </si>
  <si>
    <t>05001009125</t>
  </si>
  <si>
    <t>05001006103</t>
  </si>
  <si>
    <t>52001021326</t>
  </si>
  <si>
    <t>05001002927</t>
  </si>
  <si>
    <t>05001000674</t>
  </si>
  <si>
    <t>05001011170</t>
  </si>
  <si>
    <t>05001009571</t>
  </si>
  <si>
    <t>05001004065</t>
  </si>
  <si>
    <t>47001044652</t>
  </si>
  <si>
    <t>05001000702</t>
  </si>
  <si>
    <t>05001011804</t>
  </si>
  <si>
    <t>05001004389</t>
  </si>
  <si>
    <t>05001012057</t>
  </si>
  <si>
    <t>05001012093</t>
  </si>
  <si>
    <t>05601013300</t>
  </si>
  <si>
    <t>05001008019</t>
  </si>
  <si>
    <t>05001009709</t>
  </si>
  <si>
    <t>05001006819</t>
  </si>
  <si>
    <t xml:space="preserve">ესმა </t>
  </si>
  <si>
    <t>ციხელაშვილი</t>
  </si>
  <si>
    <t>ველიჯანაშვილი</t>
  </si>
  <si>
    <t>ხაზალაშვილი</t>
  </si>
  <si>
    <t>მექოშვილი</t>
  </si>
  <si>
    <t>ხოზრევანიძე</t>
  </si>
  <si>
    <t>დაჩი</t>
  </si>
  <si>
    <t>ლონდარიძე</t>
  </si>
  <si>
    <t>03001014441</t>
  </si>
  <si>
    <t>03001014954</t>
  </si>
  <si>
    <t>47001038469</t>
  </si>
  <si>
    <t>03001000527</t>
  </si>
  <si>
    <t>11001028452</t>
  </si>
  <si>
    <t>03001013464</t>
  </si>
  <si>
    <t>03001018508</t>
  </si>
  <si>
    <t>11001010314</t>
  </si>
  <si>
    <t>03001015847</t>
  </si>
  <si>
    <t>03001016488</t>
  </si>
  <si>
    <t>03001014766</t>
  </si>
  <si>
    <t>03001022375</t>
  </si>
  <si>
    <t>03001020265</t>
  </si>
  <si>
    <t>47001001335</t>
  </si>
  <si>
    <t>03001010384</t>
  </si>
  <si>
    <t>03001020994</t>
  </si>
  <si>
    <t>03001020245</t>
  </si>
  <si>
    <t>03001022445</t>
  </si>
  <si>
    <t>03001020201</t>
  </si>
  <si>
    <t xml:space="preserve">ლუიზა </t>
  </si>
  <si>
    <t>თევზაძე</t>
  </si>
  <si>
    <t>სარიშვილი</t>
  </si>
  <si>
    <t>მურმანი</t>
  </si>
  <si>
    <t>ტატალაშვილი</t>
  </si>
  <si>
    <t>მედა</t>
  </si>
  <si>
    <t>ჩილინგარაშვილი</t>
  </si>
  <si>
    <t>მაისურძე</t>
  </si>
  <si>
    <t>ჯემალ</t>
  </si>
  <si>
    <t>სტეფანე</t>
  </si>
  <si>
    <t>01019043260</t>
  </si>
  <si>
    <t>59001029318</t>
  </si>
  <si>
    <t>59001081865</t>
  </si>
  <si>
    <t>59001057480</t>
  </si>
  <si>
    <t>59001018771</t>
  </si>
  <si>
    <t>59001002357</t>
  </si>
  <si>
    <t>59001061254</t>
  </si>
  <si>
    <t>59001000658</t>
  </si>
  <si>
    <t>59001095847</t>
  </si>
  <si>
    <t>59001027584</t>
  </si>
  <si>
    <t>59001110558</t>
  </si>
  <si>
    <t>59001074762</t>
  </si>
  <si>
    <t>57001018377</t>
  </si>
  <si>
    <t>59001069926</t>
  </si>
  <si>
    <t>59001126840</t>
  </si>
  <si>
    <t>25001049047</t>
  </si>
  <si>
    <t>59002006389</t>
  </si>
  <si>
    <t>59001096503</t>
  </si>
  <si>
    <t>01019013198</t>
  </si>
  <si>
    <t>59001087419</t>
  </si>
  <si>
    <t>59001120115</t>
  </si>
  <si>
    <t>59001032726</t>
  </si>
  <si>
    <t>59001125694</t>
  </si>
  <si>
    <t>59001077130</t>
  </si>
  <si>
    <t>59001076708</t>
  </si>
  <si>
    <t>59001111175</t>
  </si>
  <si>
    <t>59001060097</t>
  </si>
  <si>
    <t>59001007051</t>
  </si>
  <si>
    <t>59601135860</t>
  </si>
  <si>
    <t>59001047261</t>
  </si>
  <si>
    <t>59001083500</t>
  </si>
  <si>
    <t>59001014545</t>
  </si>
  <si>
    <t>59001104501</t>
  </si>
  <si>
    <t>59001045099</t>
  </si>
  <si>
    <t>59001100912</t>
  </si>
  <si>
    <t>59150007981</t>
  </si>
  <si>
    <t>59001026856</t>
  </si>
  <si>
    <t>59001114339</t>
  </si>
  <si>
    <t>59001085482</t>
  </si>
  <si>
    <t>59001114783</t>
  </si>
  <si>
    <t>59001006470</t>
  </si>
  <si>
    <t>01004009281</t>
  </si>
  <si>
    <t>59001114766</t>
  </si>
  <si>
    <t>59001013807</t>
  </si>
  <si>
    <t>59001105321</t>
  </si>
  <si>
    <t>59001029560</t>
  </si>
  <si>
    <t>37001055987</t>
  </si>
  <si>
    <t>59001073574</t>
  </si>
  <si>
    <t>59001081522</t>
  </si>
  <si>
    <t>59001030338</t>
  </si>
  <si>
    <t>59001051918</t>
  </si>
  <si>
    <t>59001091511</t>
  </si>
  <si>
    <t>59701129158</t>
  </si>
  <si>
    <t>59001122239</t>
  </si>
  <si>
    <t>59001047622</t>
  </si>
  <si>
    <t>59001036541</t>
  </si>
  <si>
    <t>59001072273</t>
  </si>
  <si>
    <t>43001044592</t>
  </si>
  <si>
    <t>59001094659</t>
  </si>
  <si>
    <t>59001095275</t>
  </si>
  <si>
    <t>59001053267</t>
  </si>
  <si>
    <t>59001085214</t>
  </si>
  <si>
    <t>59001049631</t>
  </si>
  <si>
    <t>59001045435</t>
  </si>
  <si>
    <t>59001026224</t>
  </si>
  <si>
    <t>24001006349</t>
  </si>
  <si>
    <t>59001116530</t>
  </si>
  <si>
    <t>59001092262</t>
  </si>
  <si>
    <t>59001102392</t>
  </si>
  <si>
    <t>59001034825</t>
  </si>
  <si>
    <t>59601132726</t>
  </si>
  <si>
    <t>59001097878</t>
  </si>
  <si>
    <t>59001022535</t>
  </si>
  <si>
    <t>59001095671</t>
  </si>
  <si>
    <t>59001034126</t>
  </si>
  <si>
    <t>59001082196</t>
  </si>
  <si>
    <t>59001116503</t>
  </si>
  <si>
    <t>59001071624</t>
  </si>
  <si>
    <t>59001094598</t>
  </si>
  <si>
    <t>59001039922</t>
  </si>
  <si>
    <t>59001122311</t>
  </si>
  <si>
    <t>59001010732</t>
  </si>
  <si>
    <t>59001028265</t>
  </si>
  <si>
    <t>59001083004</t>
  </si>
  <si>
    <t>59001025051</t>
  </si>
  <si>
    <t>01029018831</t>
  </si>
  <si>
    <t>59001107387</t>
  </si>
  <si>
    <t>59001077835</t>
  </si>
  <si>
    <t>59001038214</t>
  </si>
  <si>
    <t>59002007251</t>
  </si>
  <si>
    <t>59001036369</t>
  </si>
  <si>
    <t>59001091901</t>
  </si>
  <si>
    <t>59001051564</t>
  </si>
  <si>
    <t>59001115319</t>
  </si>
  <si>
    <t>59001114872</t>
  </si>
  <si>
    <t>59101133273</t>
  </si>
  <si>
    <t>59001111905</t>
  </si>
  <si>
    <t>59001024852</t>
  </si>
  <si>
    <t>59001077408</t>
  </si>
  <si>
    <t>59801132161</t>
  </si>
  <si>
    <t>59001118798</t>
  </si>
  <si>
    <t>59001032279</t>
  </si>
  <si>
    <t>59001091738</t>
  </si>
  <si>
    <t>59003002370</t>
  </si>
  <si>
    <t>59001075940</t>
  </si>
  <si>
    <t>59001032637</t>
  </si>
  <si>
    <t>ქელეხსაევი</t>
  </si>
  <si>
    <t>ინაური</t>
  </si>
  <si>
    <t>ზაუტაშვილი</t>
  </si>
  <si>
    <t>კაბულაშვილი</t>
  </si>
  <si>
    <t>ხიზანიშვილი</t>
  </si>
  <si>
    <t>ჯაფარაშვილი</t>
  </si>
  <si>
    <t>ბითაძე</t>
  </si>
  <si>
    <t>კეჩხუაშვილი</t>
  </si>
  <si>
    <t>როსტომაშვილი</t>
  </si>
  <si>
    <t>მახარაშვილი</t>
  </si>
  <si>
    <t>ტარუაშვილი</t>
  </si>
  <si>
    <t>ქებაძე</t>
  </si>
  <si>
    <t>ბერუაშვილი</t>
  </si>
  <si>
    <t xml:space="preserve"> პაპუაშვილი</t>
  </si>
  <si>
    <t>ნუნუ</t>
  </si>
  <si>
    <t>ნაროზაშვილი</t>
  </si>
  <si>
    <t>ღოლიჯაშვილი</t>
  </si>
  <si>
    <t>თაყაძე</t>
  </si>
  <si>
    <t>სრესელი</t>
  </si>
  <si>
    <t>რაჯი</t>
  </si>
  <si>
    <t>გელიაშვილი</t>
  </si>
  <si>
    <t>ქონიაშვილი</t>
  </si>
  <si>
    <t>საბაშვილი</t>
  </si>
  <si>
    <t>მახათძე</t>
  </si>
  <si>
    <t>ქარელიშვილი</t>
  </si>
  <si>
    <t>ცარიელაშვილი</t>
  </si>
  <si>
    <t>მურაზ</t>
  </si>
  <si>
    <t>ქერდიყოშვილ;ი</t>
  </si>
  <si>
    <t>ბზიშვილი</t>
  </si>
  <si>
    <t>ბოლაშვილი</t>
  </si>
  <si>
    <t>ჯალაბაძე</t>
  </si>
  <si>
    <t>ანნა</t>
  </si>
  <si>
    <t>იუზა</t>
  </si>
  <si>
    <t>ბრეგვაძე</t>
  </si>
  <si>
    <t>სამადალაშვილი</t>
  </si>
  <si>
    <t>მურად</t>
  </si>
  <si>
    <t>ციცაგი</t>
  </si>
  <si>
    <t>ანდრიაძე</t>
  </si>
  <si>
    <t>შადიმან</t>
  </si>
  <si>
    <t>ოსეფაშვილი</t>
  </si>
  <si>
    <t>საღირაშვილი</t>
  </si>
  <si>
    <t>ჯღირაძე</t>
  </si>
  <si>
    <t>ხარხელი</t>
  </si>
  <si>
    <t>სომხიშვილი</t>
  </si>
  <si>
    <t>ელბაქიძე</t>
  </si>
  <si>
    <t>განჯელაშვილი</t>
  </si>
  <si>
    <t>შუკოვანი</t>
  </si>
  <si>
    <t>დურული</t>
  </si>
  <si>
    <t>ოდიაშვილი</t>
  </si>
  <si>
    <t>ეღიკაშვილი</t>
  </si>
  <si>
    <t>ფსუტური</t>
  </si>
  <si>
    <t>წეველიძე</t>
  </si>
  <si>
    <t>ღოღაძე</t>
  </si>
  <si>
    <t>კახი</t>
  </si>
  <si>
    <t>ქობლიანიძე</t>
  </si>
  <si>
    <t>ბარამაშვილ;ი</t>
  </si>
  <si>
    <t>მუზაშვილი</t>
  </si>
  <si>
    <t>გოდელაშვილი</t>
  </si>
  <si>
    <t>ალხაზიშვილი</t>
  </si>
  <si>
    <t>მჭედლიძე</t>
  </si>
  <si>
    <t>კახაბერი</t>
  </si>
  <si>
    <t>რუსიტაშვილი</t>
  </si>
  <si>
    <t>ლიჩელი</t>
  </si>
  <si>
    <t>შავლოხაშვილი</t>
  </si>
  <si>
    <t>კაპანძე</t>
  </si>
  <si>
    <t>ძაბახიძე</t>
  </si>
  <si>
    <t>თენაძე</t>
  </si>
  <si>
    <t>ლაშხი</t>
  </si>
  <si>
    <t>ნიკუჭაძე</t>
  </si>
  <si>
    <t>თეგეტაშვილი</t>
  </si>
  <si>
    <t>ჯიმშერი</t>
  </si>
  <si>
    <t>ბიბილაშვილი</t>
  </si>
  <si>
    <t>ეპიტაშვილი</t>
  </si>
  <si>
    <t>მურადაშვილი</t>
  </si>
  <si>
    <t>ჯოჯიშვილი</t>
  </si>
  <si>
    <t>იოსები</t>
  </si>
  <si>
    <t>24001017335</t>
  </si>
  <si>
    <t>26001036121</t>
  </si>
  <si>
    <t>24001010210</t>
  </si>
  <si>
    <t>01008049737</t>
  </si>
  <si>
    <t>24001040638</t>
  </si>
  <si>
    <t>24001037846</t>
  </si>
  <si>
    <t>24001038676</t>
  </si>
  <si>
    <t>24001038776</t>
  </si>
  <si>
    <t>24001040885</t>
  </si>
  <si>
    <t>01006021430</t>
  </si>
  <si>
    <t>24101053246</t>
  </si>
  <si>
    <t>24001034450</t>
  </si>
  <si>
    <t>24001038599</t>
  </si>
  <si>
    <t>24001001583</t>
  </si>
  <si>
    <t>24001005857</t>
  </si>
  <si>
    <t>28001004526</t>
  </si>
  <si>
    <t>ბატკუაშვილი</t>
  </si>
  <si>
    <t>ებრალიძე</t>
  </si>
  <si>
    <t>მიგრიაული</t>
  </si>
  <si>
    <t>სეთურიძე</t>
  </si>
  <si>
    <t>რთველიაშვილი</t>
  </si>
  <si>
    <t>გაგაძე</t>
  </si>
  <si>
    <t>ხორგუაშვილი</t>
  </si>
  <si>
    <t>ნაცვალაშვილი</t>
  </si>
  <si>
    <t>ესმა</t>
  </si>
  <si>
    <t>ანესაშვილი</t>
  </si>
  <si>
    <t>ფირიევა</t>
  </si>
  <si>
    <t>43001008728</t>
  </si>
  <si>
    <t>24001047649</t>
  </si>
  <si>
    <t>43401047009</t>
  </si>
  <si>
    <t>43001011153</t>
  </si>
  <si>
    <t>43001042473</t>
  </si>
  <si>
    <t>43001005401</t>
  </si>
  <si>
    <t>43001029898</t>
  </si>
  <si>
    <t>43001001328</t>
  </si>
  <si>
    <t>43001041129</t>
  </si>
  <si>
    <t>43001027393</t>
  </si>
  <si>
    <t>43001040037</t>
  </si>
  <si>
    <t>43001019389</t>
  </si>
  <si>
    <t>59001042417</t>
  </si>
  <si>
    <t>43001037981</t>
  </si>
  <si>
    <t>43001037110</t>
  </si>
  <si>
    <t>35001046811 </t>
  </si>
  <si>
    <t>01019046610</t>
  </si>
  <si>
    <t>43001041816</t>
  </si>
  <si>
    <t>59002001912</t>
  </si>
  <si>
    <t>43001028658</t>
  </si>
  <si>
    <t>01030045703</t>
  </si>
  <si>
    <t>01002007469</t>
  </si>
  <si>
    <t>43001042959</t>
  </si>
  <si>
    <t>43401047819</t>
  </si>
  <si>
    <t>43001043028</t>
  </si>
  <si>
    <t>43001041450</t>
  </si>
  <si>
    <t>43001037898</t>
  </si>
  <si>
    <t>43001034876</t>
  </si>
  <si>
    <t>43001032853</t>
  </si>
  <si>
    <t>43001005440</t>
  </si>
  <si>
    <t>43401046052</t>
  </si>
  <si>
    <t>43001027273</t>
  </si>
  <si>
    <t>43001041506</t>
  </si>
  <si>
    <t>43001031554</t>
  </si>
  <si>
    <t>17001008497</t>
  </si>
  <si>
    <t>59001037239</t>
  </si>
  <si>
    <t>43001011168</t>
  </si>
  <si>
    <t>43001022410</t>
  </si>
  <si>
    <t>01701124899</t>
  </si>
  <si>
    <t>43001014982</t>
  </si>
  <si>
    <t>ბუზიაშვილი</t>
  </si>
  <si>
    <t xml:space="preserve">მეგი </t>
  </si>
  <si>
    <t>ვიქტორი</t>
  </si>
  <si>
    <t>ზვონოვი</t>
  </si>
  <si>
    <t>ბაქრაძე</t>
  </si>
  <si>
    <t xml:space="preserve">რეზო </t>
  </si>
  <si>
    <t>მესხი</t>
  </si>
  <si>
    <t>სტეფანიშვილი</t>
  </si>
  <si>
    <t>თომაძე</t>
  </si>
  <si>
    <t>ინდუაშვილი</t>
  </si>
  <si>
    <t>გიუნაშვილი</t>
  </si>
  <si>
    <t>ყაზაშვილი</t>
  </si>
  <si>
    <t>გულიკაშვილი</t>
  </si>
  <si>
    <t>მამაგულაშვილი</t>
  </si>
  <si>
    <t>კუხიანიძე</t>
  </si>
  <si>
    <t>ფილიშვილი</t>
  </si>
  <si>
    <t>მთიულიშვილი</t>
  </si>
  <si>
    <t>ამბოკაძე</t>
  </si>
  <si>
    <t>ამბროლიძე</t>
  </si>
  <si>
    <t>ზურაბაშვილი</t>
  </si>
  <si>
    <t>ჩიმჩიური</t>
  </si>
  <si>
    <t>მეფარიშვილი</t>
  </si>
  <si>
    <t>ქოქოევი</t>
  </si>
  <si>
    <t>ვასილი</t>
  </si>
  <si>
    <t xml:space="preserve">43001002482 </t>
  </si>
  <si>
    <t>57001023074</t>
  </si>
  <si>
    <t>57001003203</t>
  </si>
  <si>
    <t>57001050758</t>
  </si>
  <si>
    <t>01019035380</t>
  </si>
  <si>
    <t>57001039171</t>
  </si>
  <si>
    <t>57001020995</t>
  </si>
  <si>
    <t>57001030308</t>
  </si>
  <si>
    <t>57001000251</t>
  </si>
  <si>
    <t>01006000121</t>
  </si>
  <si>
    <t>57001019743</t>
  </si>
  <si>
    <t>57001030489</t>
  </si>
  <si>
    <t>35001050750</t>
  </si>
  <si>
    <t>57001054497</t>
  </si>
  <si>
    <t>57001057367</t>
  </si>
  <si>
    <t>57001003929</t>
  </si>
  <si>
    <t>57001016073</t>
  </si>
  <si>
    <t>57001036624</t>
  </si>
  <si>
    <t>57001036743</t>
  </si>
  <si>
    <t>57001033034</t>
  </si>
  <si>
    <t>01019016792</t>
  </si>
  <si>
    <t>პარკაძე</t>
  </si>
  <si>
    <t>ღამბაშიძე</t>
  </si>
  <si>
    <t xml:space="preserve">გულნაზი </t>
  </si>
  <si>
    <t>სახვაძე</t>
  </si>
  <si>
    <t>დოფიძე</t>
  </si>
  <si>
    <t>გრიგალაშვილი</t>
  </si>
  <si>
    <t>ხარატიშვილი</t>
  </si>
  <si>
    <t>თხელიძე</t>
  </si>
  <si>
    <t>ქიტიაშვილი</t>
  </si>
  <si>
    <t>გელბახიანი</t>
  </si>
  <si>
    <t>პავლაძე</t>
  </si>
  <si>
    <t>არუტინიან</t>
  </si>
  <si>
    <t>სარალიზე</t>
  </si>
  <si>
    <t>ჩხეიძე</t>
  </si>
  <si>
    <t>ლადიმერ</t>
  </si>
  <si>
    <t>თემურაზ</t>
  </si>
  <si>
    <t>მეტივიშვილი</t>
  </si>
  <si>
    <t>09001013638</t>
  </si>
  <si>
    <t>09001002545</t>
  </si>
  <si>
    <t>09001005366</t>
  </si>
  <si>
    <t>09001025048</t>
  </si>
  <si>
    <t>09001010841</t>
  </si>
  <si>
    <t>09001016749</t>
  </si>
  <si>
    <t>09001021792</t>
  </si>
  <si>
    <t>09001007596</t>
  </si>
  <si>
    <t>09001008828</t>
  </si>
  <si>
    <t>09001027260</t>
  </si>
  <si>
    <t>09001025785</t>
  </si>
  <si>
    <t>09001025563</t>
  </si>
  <si>
    <t>09001021181</t>
  </si>
  <si>
    <t>09001001290</t>
  </si>
  <si>
    <t>09001009240</t>
  </si>
  <si>
    <t>09001005376</t>
  </si>
  <si>
    <t>09001007689</t>
  </si>
  <si>
    <t>09001006758</t>
  </si>
  <si>
    <t>01001097191</t>
  </si>
  <si>
    <t>09001020894</t>
  </si>
  <si>
    <t>09001020210</t>
  </si>
  <si>
    <t>09001025020</t>
  </si>
  <si>
    <t>09001010906</t>
  </si>
  <si>
    <t>09001003627</t>
  </si>
  <si>
    <t>09001013548</t>
  </si>
  <si>
    <t>09001006555</t>
  </si>
  <si>
    <t>09001001513</t>
  </si>
  <si>
    <t>09001019499</t>
  </si>
  <si>
    <t>09001006601</t>
  </si>
  <si>
    <t>09001013457</t>
  </si>
  <si>
    <t>09001008649</t>
  </si>
  <si>
    <t>გუმბერიძე</t>
  </si>
  <si>
    <t>ნატრიაშვილი</t>
  </si>
  <si>
    <t>ფურცელაძე</t>
  </si>
  <si>
    <t>ბახტიძე</t>
  </si>
  <si>
    <t>კუნჭულია</t>
  </si>
  <si>
    <t>ჭულუხაძე</t>
  </si>
  <si>
    <t>გიორგიძე</t>
  </si>
  <si>
    <t>ეგუტიძე</t>
  </si>
  <si>
    <t>ფრიდონ</t>
  </si>
  <si>
    <t>დათუაშვილი</t>
  </si>
  <si>
    <t>კაკო</t>
  </si>
  <si>
    <t>გოცირიძე</t>
  </si>
  <si>
    <t xml:space="preserve">ზაქრო </t>
  </si>
  <si>
    <t xml:space="preserve">სოფია </t>
  </si>
  <si>
    <t>მჟავია</t>
  </si>
  <si>
    <t>მსხვილიძე</t>
  </si>
  <si>
    <t>იმედა</t>
  </si>
  <si>
    <t>ჭუმპაძე</t>
  </si>
  <si>
    <t>სახამბერიძე</t>
  </si>
  <si>
    <t>გორგოძე</t>
  </si>
  <si>
    <t>უკლება</t>
  </si>
  <si>
    <t>18001052612</t>
  </si>
  <si>
    <t>გლუნჩაძე</t>
  </si>
  <si>
    <t>კენჭოშვილი</t>
  </si>
  <si>
    <t>ზიბზიბაძე</t>
  </si>
  <si>
    <t>კახელი</t>
  </si>
  <si>
    <t xml:space="preserve"> ჩხეიძე</t>
  </si>
  <si>
    <t xml:space="preserve">ნანი </t>
  </si>
  <si>
    <t>მამუკაშვილი</t>
  </si>
  <si>
    <t xml:space="preserve">მარლენი </t>
  </si>
  <si>
    <t>ქველაძე</t>
  </si>
  <si>
    <t>კვინიკაძე</t>
  </si>
  <si>
    <t>ნასრაძე</t>
  </si>
  <si>
    <t>შერგელაშვილი</t>
  </si>
  <si>
    <t xml:space="preserve">ომარი </t>
  </si>
  <si>
    <t>ლაზაშვილი</t>
  </si>
  <si>
    <t xml:space="preserve">დიმიტრი </t>
  </si>
  <si>
    <t>გაბრიჭიძე</t>
  </si>
  <si>
    <t xml:space="preserve">ელიზბარ </t>
  </si>
  <si>
    <t>შუკაკიძე</t>
  </si>
  <si>
    <t>პარფენოვი</t>
  </si>
  <si>
    <t>ჩიჩუა</t>
  </si>
  <si>
    <t xml:space="preserve">მზექალა </t>
  </si>
  <si>
    <t>მდივანი</t>
  </si>
  <si>
    <t xml:space="preserve">თეიმურაზი </t>
  </si>
  <si>
    <t>საყვარელიძე</t>
  </si>
  <si>
    <t xml:space="preserve">თამთა </t>
  </si>
  <si>
    <t>პერანიძე</t>
  </si>
  <si>
    <t>გლოველი</t>
  </si>
  <si>
    <t>გუდაძე</t>
  </si>
  <si>
    <t xml:space="preserve">ელისო </t>
  </si>
  <si>
    <t xml:space="preserve">ვალერი </t>
  </si>
  <si>
    <t xml:space="preserve">ლიდია </t>
  </si>
  <si>
    <t>ჩერნიაკ</t>
  </si>
  <si>
    <t xml:space="preserve">21001010452 </t>
  </si>
  <si>
    <t>11001033269</t>
  </si>
  <si>
    <t>21001010892</t>
  </si>
  <si>
    <t>16001027397</t>
  </si>
  <si>
    <t>21001014582</t>
  </si>
  <si>
    <t>21001019753</t>
  </si>
  <si>
    <t>21001009260</t>
  </si>
  <si>
    <t>33001076121</t>
  </si>
  <si>
    <t>21001001664</t>
  </si>
  <si>
    <t>21001000597</t>
  </si>
  <si>
    <t>21001006137</t>
  </si>
  <si>
    <t>21001006101</t>
  </si>
  <si>
    <t>21001023781</t>
  </si>
  <si>
    <t>21001005447</t>
  </si>
  <si>
    <t>21401044256</t>
  </si>
  <si>
    <t>21001010473</t>
  </si>
  <si>
    <t>21001040509</t>
  </si>
  <si>
    <t>21001041070</t>
  </si>
  <si>
    <t>21001031249</t>
  </si>
  <si>
    <t>21001018990</t>
  </si>
  <si>
    <t>21001042207</t>
  </si>
  <si>
    <t>21001034446</t>
  </si>
  <si>
    <t>21001002933</t>
  </si>
  <si>
    <t>21001011438</t>
  </si>
  <si>
    <t>21001010924</t>
  </si>
  <si>
    <t>21001041611</t>
  </si>
  <si>
    <t>21001006416</t>
  </si>
  <si>
    <t>21001002653</t>
  </si>
  <si>
    <t>21001033064</t>
  </si>
  <si>
    <t>21001020180</t>
  </si>
  <si>
    <t>21001012280</t>
  </si>
  <si>
    <t>21001039774</t>
  </si>
  <si>
    <t>21001000236</t>
  </si>
  <si>
    <t>60001151576</t>
  </si>
  <si>
    <t>61004064937</t>
  </si>
  <si>
    <t>სახელაშვილი</t>
  </si>
  <si>
    <t>ყველაიძე</t>
  </si>
  <si>
    <t>დიაკონიძე</t>
  </si>
  <si>
    <t>ქველიძე</t>
  </si>
  <si>
    <t>გიგაშვილი</t>
  </si>
  <si>
    <t>ფურმანი</t>
  </si>
  <si>
    <t xml:space="preserve"> დავით</t>
  </si>
  <si>
    <t xml:space="preserve">ამბროლაძე </t>
  </si>
  <si>
    <t>ხამაშურიძე</t>
  </si>
  <si>
    <t>მემანიშვილი</t>
  </si>
  <si>
    <t>არკადი</t>
  </si>
  <si>
    <t>შეყრილაძე</t>
  </si>
  <si>
    <t>ყუფარაძე</t>
  </si>
  <si>
    <t>გავაშელაშვილი</t>
  </si>
  <si>
    <t>ლილუაშვილი</t>
  </si>
  <si>
    <t>ელდარი</t>
  </si>
  <si>
    <t>ცქიფურიშვილი</t>
  </si>
  <si>
    <t xml:space="preserve"> გაბრიჭიძე</t>
  </si>
  <si>
    <t>კლდიაშვილი</t>
  </si>
  <si>
    <t>გოშხეთელიანი</t>
  </si>
  <si>
    <t>56001016175</t>
  </si>
  <si>
    <t>01011020754</t>
  </si>
  <si>
    <t>ღობნელიშვილი</t>
  </si>
  <si>
    <t>ჭიპაშვილი</t>
  </si>
  <si>
    <t xml:space="preserve">ნოდარი </t>
  </si>
  <si>
    <t xml:space="preserve"> გოგოლაძე</t>
  </si>
  <si>
    <t>ვანტრიშვილი</t>
  </si>
  <si>
    <t xml:space="preserve">ლევანი </t>
  </si>
  <si>
    <t>შარიქაძე</t>
  </si>
  <si>
    <t>კუბლაშვილი</t>
  </si>
  <si>
    <t xml:space="preserve">ვეფხვია </t>
  </si>
  <si>
    <t>ჭყოიძე</t>
  </si>
  <si>
    <t xml:space="preserve">ტარიელი </t>
  </si>
  <si>
    <t>იაშვილი</t>
  </si>
  <si>
    <t>ბლუაშვილი</t>
  </si>
  <si>
    <t xml:space="preserve">იოსებ </t>
  </si>
  <si>
    <t xml:space="preserve">ანდრო </t>
  </si>
  <si>
    <t xml:space="preserve">დარეჯანი </t>
  </si>
  <si>
    <t xml:space="preserve">როლანდი </t>
  </si>
  <si>
    <t xml:space="preserve">იაგორ </t>
  </si>
  <si>
    <t>ბოდაველი</t>
  </si>
  <si>
    <t xml:space="preserve">პეტრე </t>
  </si>
  <si>
    <t xml:space="preserve">55001009293 </t>
  </si>
  <si>
    <t>55001026024</t>
  </si>
  <si>
    <t>60001132145</t>
  </si>
  <si>
    <t>55001027257</t>
  </si>
  <si>
    <t>55001003569</t>
  </si>
  <si>
    <t>55001024845</t>
  </si>
  <si>
    <t>55001021544</t>
  </si>
  <si>
    <t>55001014720</t>
  </si>
  <si>
    <t>55001026025</t>
  </si>
  <si>
    <t>61001080410</t>
  </si>
  <si>
    <t>55001007195</t>
  </si>
  <si>
    <t>55001004109</t>
  </si>
  <si>
    <t>55001006832</t>
  </si>
  <si>
    <t>55001001307</t>
  </si>
  <si>
    <t>55001005045</t>
  </si>
  <si>
    <t>55001008545</t>
  </si>
  <si>
    <t>55001001272</t>
  </si>
  <si>
    <t>55001025954</t>
  </si>
  <si>
    <t>55001002243</t>
  </si>
  <si>
    <t>55001012552</t>
  </si>
  <si>
    <t>55201031581</t>
  </si>
  <si>
    <t>55001024270</t>
  </si>
  <si>
    <t>55001024620</t>
  </si>
  <si>
    <t>55001024958</t>
  </si>
  <si>
    <t>კაკაურიძე</t>
  </si>
  <si>
    <t>ჯეირან</t>
  </si>
  <si>
    <t>ბობოხიძე</t>
  </si>
  <si>
    <t>გოგავა</t>
  </si>
  <si>
    <t>ისაკი</t>
  </si>
  <si>
    <t>კორძაძე</t>
  </si>
  <si>
    <t>ფარცხალაძე</t>
  </si>
  <si>
    <t>დიმა</t>
  </si>
  <si>
    <t>ჩარგეიშვილი</t>
  </si>
  <si>
    <t>იასონ</t>
  </si>
  <si>
    <t>მელქაძე</t>
  </si>
  <si>
    <t>ჩხენკელი</t>
  </si>
  <si>
    <t>სართანია</t>
  </si>
  <si>
    <t>ქუთათელაძე</t>
  </si>
  <si>
    <t>მიშიკო</t>
  </si>
  <si>
    <t xml:space="preserve">54001020627  </t>
  </si>
  <si>
    <t>61005011098</t>
  </si>
  <si>
    <t>54001043628</t>
  </si>
  <si>
    <t>54001058233</t>
  </si>
  <si>
    <t>54001006991</t>
  </si>
  <si>
    <t>54001048769</t>
  </si>
  <si>
    <t>54001004319</t>
  </si>
  <si>
    <t>38001012458</t>
  </si>
  <si>
    <t>54001017600</t>
  </si>
  <si>
    <t>54001029706</t>
  </si>
  <si>
    <t>18001046212</t>
  </si>
  <si>
    <t>38001042431</t>
  </si>
  <si>
    <t>54001015122</t>
  </si>
  <si>
    <t>54001018785</t>
  </si>
  <si>
    <t>54001048978</t>
  </si>
  <si>
    <t>54001059240</t>
  </si>
  <si>
    <t>24301051355</t>
  </si>
  <si>
    <t>54001023737</t>
  </si>
  <si>
    <t>54001024184</t>
  </si>
  <si>
    <t>54001058555</t>
  </si>
  <si>
    <t>54001001999</t>
  </si>
  <si>
    <t>54001013912</t>
  </si>
  <si>
    <t>54001000206</t>
  </si>
  <si>
    <t>54001059721</t>
  </si>
  <si>
    <t>54001052312</t>
  </si>
  <si>
    <t>54001014960</t>
  </si>
  <si>
    <t>01030037806</t>
  </si>
  <si>
    <t>54001049680</t>
  </si>
  <si>
    <t>54001046885</t>
  </si>
  <si>
    <t>54001020614</t>
  </si>
  <si>
    <t>38001036048</t>
  </si>
  <si>
    <t>54001027012</t>
  </si>
  <si>
    <t>54001016121</t>
  </si>
  <si>
    <t>38001026371</t>
  </si>
  <si>
    <t>54001016005</t>
  </si>
  <si>
    <t>54001017996</t>
  </si>
  <si>
    <t>54001019661</t>
  </si>
  <si>
    <t>54001033266</t>
  </si>
  <si>
    <t>38001029907</t>
  </si>
  <si>
    <t>54001060097</t>
  </si>
  <si>
    <t>54001059983</t>
  </si>
  <si>
    <t>54001046589</t>
  </si>
  <si>
    <t>54001057369</t>
  </si>
  <si>
    <t>54001038650</t>
  </si>
  <si>
    <t>54001041442</t>
  </si>
  <si>
    <t>54001032057</t>
  </si>
  <si>
    <t>54001000730</t>
  </si>
  <si>
    <t>54001006514</t>
  </si>
  <si>
    <t>23001010198</t>
  </si>
  <si>
    <t>54001059141</t>
  </si>
  <si>
    <t>54001011074</t>
  </si>
  <si>
    <t>21001040955</t>
  </si>
  <si>
    <t>54001053988</t>
  </si>
  <si>
    <t>54001046050</t>
  </si>
  <si>
    <t>54001036025</t>
  </si>
  <si>
    <t>54001042392</t>
  </si>
  <si>
    <t>54001051327</t>
  </si>
  <si>
    <t>54001038126</t>
  </si>
  <si>
    <t>26001032473</t>
  </si>
  <si>
    <t>38001018269</t>
  </si>
  <si>
    <t>38001047396</t>
  </si>
  <si>
    <t>კვესიტაძე</t>
  </si>
  <si>
    <t>მალვინა</t>
  </si>
  <si>
    <t>ჭაბუკი</t>
  </si>
  <si>
    <t>ყურავა</t>
  </si>
  <si>
    <t>მიროტაძე</t>
  </si>
  <si>
    <t>როინი</t>
  </si>
  <si>
    <t>ბანძელაძე</t>
  </si>
  <si>
    <t>აზნარაშვილი</t>
  </si>
  <si>
    <t>დევიძე</t>
  </si>
  <si>
    <t>ცუხიშვილი</t>
  </si>
  <si>
    <t>ჩინჩალაძე</t>
  </si>
  <si>
    <t>მათურელი</t>
  </si>
  <si>
    <t>მოსაშვილი</t>
  </si>
  <si>
    <t>ჯაოშვილი</t>
  </si>
  <si>
    <t>დემური</t>
  </si>
  <si>
    <t>პაპიძე</t>
  </si>
  <si>
    <t>შარვაძე</t>
  </si>
  <si>
    <t>37001002940</t>
  </si>
  <si>
    <t>01021006698</t>
  </si>
  <si>
    <t>01024048775</t>
  </si>
  <si>
    <t>01008055010</t>
  </si>
  <si>
    <t>რევიშვილი</t>
  </si>
  <si>
    <t xml:space="preserve">დარვინ </t>
  </si>
  <si>
    <t>კვერნაძე</t>
  </si>
  <si>
    <t>ტალაბაძე</t>
  </si>
  <si>
    <t>ადეიშვილი</t>
  </si>
  <si>
    <t>გვენეტაძე</t>
  </si>
  <si>
    <t xml:space="preserve">თემური </t>
  </si>
  <si>
    <t>თათარაშვილი</t>
  </si>
  <si>
    <t>ჭოლაძე</t>
  </si>
  <si>
    <t>ჯულაყიძე</t>
  </si>
  <si>
    <t>დოლმაზაშვილი</t>
  </si>
  <si>
    <t>ჯოჯუა</t>
  </si>
  <si>
    <t xml:space="preserve">ქსენია </t>
  </si>
  <si>
    <t>თუთაშვილი</t>
  </si>
  <si>
    <t xml:space="preserve">ალიკო </t>
  </si>
  <si>
    <t>ლომთაძე</t>
  </si>
  <si>
    <t xml:space="preserve">ლაზარე </t>
  </si>
  <si>
    <t xml:space="preserve">ლარისა </t>
  </si>
  <si>
    <t>ხვედელიძე</t>
  </si>
  <si>
    <t>შევარდნაძე</t>
  </si>
  <si>
    <t>ნიკოლეიშვილი</t>
  </si>
  <si>
    <t xml:space="preserve">კახაბერ </t>
  </si>
  <si>
    <t xml:space="preserve"> ჯულაყიძე</t>
  </si>
  <si>
    <t>უღრელიძე</t>
  </si>
  <si>
    <t>ჩომახიშვილი</t>
  </si>
  <si>
    <t xml:space="preserve">მერაბი </t>
  </si>
  <si>
    <t>ფოფხაძე</t>
  </si>
  <si>
    <t>წვერავა</t>
  </si>
  <si>
    <t xml:space="preserve">60001123829 </t>
  </si>
  <si>
    <t>02001004524</t>
  </si>
  <si>
    <t>09001004195</t>
  </si>
  <si>
    <t>09601030562</t>
  </si>
  <si>
    <t>09001000508</t>
  </si>
  <si>
    <t>ავთო</t>
  </si>
  <si>
    <t>შარაბიძე</t>
  </si>
  <si>
    <t>ლაცაბიძე</t>
  </si>
  <si>
    <t>ლაშქარეიშვილი</t>
  </si>
  <si>
    <t>დეისაძე</t>
  </si>
  <si>
    <t>ცხელაშვილი</t>
  </si>
  <si>
    <t>ქალიაშვილი</t>
  </si>
  <si>
    <t>გურგენ</t>
  </si>
  <si>
    <t>კვირიკაშვილი</t>
  </si>
  <si>
    <t>თოდრია</t>
  </si>
  <si>
    <t>ტორაძე</t>
  </si>
  <si>
    <t>კერელეიშვილი</t>
  </si>
  <si>
    <t>ბესელია</t>
  </si>
  <si>
    <t>შუშანა</t>
  </si>
  <si>
    <t>კანდელაკი</t>
  </si>
  <si>
    <t>დახუნდარიძე</t>
  </si>
  <si>
    <t>ხუციძე</t>
  </si>
  <si>
    <t>კუპრაშვილი</t>
  </si>
  <si>
    <t>გულიკო</t>
  </si>
  <si>
    <t>გრძელიძე</t>
  </si>
  <si>
    <t>ჩეჩელაშვილი</t>
  </si>
  <si>
    <t>ძიგრაშვილი</t>
  </si>
  <si>
    <t>ოქროჭელიძე</t>
  </si>
  <si>
    <t>ნუცუბიძე</t>
  </si>
  <si>
    <t>ქორიძე</t>
  </si>
  <si>
    <t>ბიბიჩაძე</t>
  </si>
  <si>
    <t>კიკვიძე</t>
  </si>
  <si>
    <t>ბაღათურია</t>
  </si>
  <si>
    <t>ბერეკაშვილი</t>
  </si>
  <si>
    <t>ესებუა</t>
  </si>
  <si>
    <t>ხატისკაცი</t>
  </si>
  <si>
    <t>დურმიშხან</t>
  </si>
  <si>
    <t>გოგბერაშვილი</t>
  </si>
  <si>
    <t>თაბუკაშვილი</t>
  </si>
  <si>
    <t>ალმა</t>
  </si>
  <si>
    <t>მანაგაძე</t>
  </si>
  <si>
    <t>ბაბუნაშვილი</t>
  </si>
  <si>
    <t>კობეშავიძე</t>
  </si>
  <si>
    <t>სულიკო</t>
  </si>
  <si>
    <t>ყიფიანი</t>
  </si>
  <si>
    <t>ივანეიშვილი</t>
  </si>
  <si>
    <t>სვიანაძე</t>
  </si>
  <si>
    <t>ჟორჟალიანი</t>
  </si>
  <si>
    <t>ოლღა</t>
  </si>
  <si>
    <t>დოროფეევა</t>
  </si>
  <si>
    <t>ბიბილეიშვილი</t>
  </si>
  <si>
    <t>ხორხომელიძე</t>
  </si>
  <si>
    <t>კვიცარიძე</t>
  </si>
  <si>
    <t>გედენიძე</t>
  </si>
  <si>
    <t>წითლიძე</t>
  </si>
  <si>
    <t>ბრეგაძე</t>
  </si>
  <si>
    <t>მინდია</t>
  </si>
  <si>
    <t>ხაჭაპურიძე</t>
  </si>
  <si>
    <t>შვანგირაძე</t>
  </si>
  <si>
    <t>კაპატაძე</t>
  </si>
  <si>
    <t>ბერიძე მუშკუდიანი</t>
  </si>
  <si>
    <t>ჩივაძე</t>
  </si>
  <si>
    <t>მელიავა</t>
  </si>
  <si>
    <t>ერასტი</t>
  </si>
  <si>
    <t>სინაურიძე</t>
  </si>
  <si>
    <t>ფხაკაძე</t>
  </si>
  <si>
    <t>ქურჩიშვილი</t>
  </si>
  <si>
    <t>რეზესიძე</t>
  </si>
  <si>
    <t>დარსაძე</t>
  </si>
  <si>
    <t>როხვაძე</t>
  </si>
  <si>
    <t>სვანაძე</t>
  </si>
  <si>
    <t>ფატმან</t>
  </si>
  <si>
    <t>გოცაძე</t>
  </si>
  <si>
    <t>გოგელაშვილი</t>
  </si>
  <si>
    <t>ბუჩილოვი</t>
  </si>
  <si>
    <t>მეფარიძე</t>
  </si>
  <si>
    <t>გურეშიძე</t>
  </si>
  <si>
    <t>დიდბარიძე</t>
  </si>
  <si>
    <t>53001021233</t>
  </si>
  <si>
    <t>53001014634</t>
  </si>
  <si>
    <t>53001009474</t>
  </si>
  <si>
    <t>53001001835</t>
  </si>
  <si>
    <t>53001006212</t>
  </si>
  <si>
    <t>53001029189</t>
  </si>
  <si>
    <t>53001002813</t>
  </si>
  <si>
    <t>53601063215</t>
  </si>
  <si>
    <t>53001021800</t>
  </si>
  <si>
    <t>60001146986</t>
  </si>
  <si>
    <t>53001042253</t>
  </si>
  <si>
    <t>62302009231</t>
  </si>
  <si>
    <t>53001041202</t>
  </si>
  <si>
    <t>53001054011</t>
  </si>
  <si>
    <t>53001025173</t>
  </si>
  <si>
    <t>53001042309</t>
  </si>
  <si>
    <t>53001029903</t>
  </si>
  <si>
    <t>53001049018</t>
  </si>
  <si>
    <t>11001023784</t>
  </si>
  <si>
    <t>53001002804</t>
  </si>
  <si>
    <t>53001010983</t>
  </si>
  <si>
    <t>09001017938</t>
  </si>
  <si>
    <t>ჟორჟოლიანი</t>
  </si>
  <si>
    <t>ზვიადაძე</t>
  </si>
  <si>
    <t>კუხალაშვილი-კოვზირიძე</t>
  </si>
  <si>
    <t>ამურველაშვილი</t>
  </si>
  <si>
    <t>ფუთურიძე</t>
  </si>
  <si>
    <t xml:space="preserve">ელენა </t>
  </si>
  <si>
    <t>ესიპოვა</t>
  </si>
  <si>
    <t>ყაზაროვი</t>
  </si>
  <si>
    <t>ხინგავა</t>
  </si>
  <si>
    <t>თვარაძე</t>
  </si>
  <si>
    <t>გახოკიძე</t>
  </si>
  <si>
    <t>გაგილაძე</t>
  </si>
  <si>
    <t>კინწურაშვილი-ფანცხავა</t>
  </si>
  <si>
    <t>ფანცხავა</t>
  </si>
  <si>
    <t>ბორის</t>
  </si>
  <si>
    <t>კალატოზი</t>
  </si>
  <si>
    <t>პატულა</t>
  </si>
  <si>
    <t>დანგაძე</t>
  </si>
  <si>
    <t>ფურცხვანიძე</t>
  </si>
  <si>
    <t>არეშიძე</t>
  </si>
  <si>
    <t>ჩიტიანი</t>
  </si>
  <si>
    <t>დოგრაშვილი</t>
  </si>
  <si>
    <t>კოხოძე</t>
  </si>
  <si>
    <t>ჩირგაძე</t>
  </si>
  <si>
    <t>უგრეხელიძე</t>
  </si>
  <si>
    <t>მექი</t>
  </si>
  <si>
    <t>უგულავა</t>
  </si>
  <si>
    <t>მებული</t>
  </si>
  <si>
    <t>მურმან</t>
  </si>
  <si>
    <t>გრიგოლაია</t>
  </si>
  <si>
    <t>მავლინა</t>
  </si>
  <si>
    <t>ლუბა</t>
  </si>
  <si>
    <t>ბუმბეიშვილი</t>
  </si>
  <si>
    <t>01011068490</t>
  </si>
  <si>
    <t xml:space="preserve"> ხარაბაძე</t>
  </si>
  <si>
    <t>აბრამიძე</t>
  </si>
  <si>
    <t xml:space="preserve"> გაბუნია</t>
  </si>
  <si>
    <t xml:space="preserve"> ხურციძე</t>
  </si>
  <si>
    <t>მამფორია</t>
  </si>
  <si>
    <t xml:space="preserve"> შარაშენიძე</t>
  </si>
  <si>
    <t>კუბლაშვილი-გამრეკლიძე</t>
  </si>
  <si>
    <t xml:space="preserve">სილოვან </t>
  </si>
  <si>
    <t>მამასახლისი</t>
  </si>
  <si>
    <t xml:space="preserve"> გოგეიშვილი</t>
  </si>
  <si>
    <t xml:space="preserve"> ჭანკვეტაძე</t>
  </si>
  <si>
    <t xml:space="preserve"> ტყეშელაშვილი</t>
  </si>
  <si>
    <t>ოჩხიკიძე</t>
  </si>
  <si>
    <t>ტურიაშვილი</t>
  </si>
  <si>
    <t>თუთბერიძე</t>
  </si>
  <si>
    <t xml:space="preserve">კირილე </t>
  </si>
  <si>
    <t>ცხვარაძე</t>
  </si>
  <si>
    <t xml:space="preserve">ნაირა </t>
  </si>
  <si>
    <t xml:space="preserve"> ხანთაძე</t>
  </si>
  <si>
    <t>ჭუმბაძე</t>
  </si>
  <si>
    <t>ტაბიძე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</si>
</sst>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59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  <font>
      <sz val="9"/>
      <name val="Arial"/>
      <family val="2"/>
    </font>
    <font>
      <b/>
      <sz val="11"/>
      <name val="Sylfaen"/>
      <family val="1"/>
    </font>
    <font>
      <sz val="11"/>
      <name val="Sylfaen"/>
      <family val="1"/>
    </font>
    <font>
      <sz val="11"/>
      <name val="Arial"/>
      <family val="2"/>
    </font>
    <font>
      <sz val="11"/>
      <color rgb="FF3C4246"/>
      <name val="TBCSailec-Regular"/>
    </font>
    <font>
      <sz val="11"/>
      <color theme="1"/>
      <name val="Calibri"/>
      <family val="2"/>
      <charset val="204"/>
      <scheme val="minor"/>
    </font>
    <font>
      <sz val="9"/>
      <color rgb="FF5F5F5F"/>
      <name val="BPG Arial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50505"/>
      <name val="Calibri"/>
      <family val="2"/>
      <charset val="204"/>
      <scheme val="minor"/>
    </font>
    <font>
      <sz val="11"/>
      <color rgb="FF050505"/>
      <name val="Calibri"/>
      <family val="2"/>
      <charset val="204"/>
      <scheme val="minor"/>
    </font>
    <font>
      <sz val="11"/>
      <name val="Calibri"/>
      <family val="2"/>
    </font>
    <font>
      <sz val="10"/>
      <name val="Calibri"/>
      <family val="2"/>
    </font>
    <font>
      <sz val="11"/>
      <name val="Merriweather"/>
    </font>
    <font>
      <sz val="11"/>
      <color indexed="8"/>
      <name val="Calibri"/>
      <family val="2"/>
      <charset val="204"/>
      <scheme val="minor"/>
    </font>
    <font>
      <sz val="9"/>
      <color rgb="FF000000"/>
      <name val="BPG Arial"/>
    </font>
    <font>
      <sz val="1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92D050"/>
      </patternFill>
    </fill>
    <fill>
      <patternFill patternType="solid">
        <fgColor rgb="FFFFC000"/>
        <bgColor rgb="FF00B050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3" fillId="0" borderId="0"/>
    <xf numFmtId="0" fontId="3" fillId="0" borderId="0"/>
    <xf numFmtId="0" fontId="3" fillId="0" borderId="0"/>
    <xf numFmtId="0" fontId="2" fillId="0" borderId="0"/>
  </cellStyleXfs>
  <cellXfs count="883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18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0" xfId="4" applyFont="1" applyAlignment="1" applyProtection="1">
      <alignment vertical="center" wrapText="1"/>
      <protection locked="0"/>
    </xf>
    <xf numFmtId="0" fontId="21" fillId="0" borderId="0" xfId="4" applyFont="1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26" fillId="0" borderId="6" xfId="2" applyFont="1" applyFill="1" applyBorder="1" applyAlignment="1" applyProtection="1">
      <alignment horizontal="right" vertical="top" wrapText="1"/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3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3" fillId="2" borderId="1" xfId="1" applyNumberFormat="1" applyFont="1" applyFill="1" applyBorder="1" applyAlignment="1" applyProtection="1">
      <alignment horizontal="right" vertical="center"/>
      <protection locked="0"/>
    </xf>
    <xf numFmtId="3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8" fillId="2" borderId="1" xfId="1" applyNumberFormat="1" applyFont="1" applyFill="1" applyBorder="1" applyAlignment="1" applyProtection="1">
      <alignment horizontal="right" vertical="center"/>
      <protection locked="0"/>
    </xf>
    <xf numFmtId="0" fontId="18" fillId="0" borderId="1" xfId="2" applyFont="1" applyFill="1" applyBorder="1" applyAlignment="1" applyProtection="1">
      <alignment horizontal="right" vertical="top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166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16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18" fillId="0" borderId="4" xfId="3" applyFont="1" applyFill="1" applyBorder="1" applyAlignment="1" applyProtection="1">
      <alignment horizontal="right"/>
      <protection locked="0"/>
    </xf>
    <xf numFmtId="0" fontId="18" fillId="0" borderId="4" xfId="3" applyFont="1" applyBorder="1" applyAlignment="1" applyProtection="1">
      <alignment horizontal="right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indent="1"/>
    </xf>
    <xf numFmtId="0" fontId="18" fillId="0" borderId="1" xfId="0" applyFont="1" applyBorder="1" applyAlignment="1" applyProtection="1">
      <alignment wrapText="1"/>
    </xf>
    <xf numFmtId="0" fontId="2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indent="1"/>
    </xf>
    <xf numFmtId="0" fontId="18" fillId="0" borderId="0" xfId="0" applyFont="1" applyFill="1" applyProtection="1"/>
    <xf numFmtId="0" fontId="22" fillId="0" borderId="1" xfId="4" applyFont="1" applyBorder="1" applyAlignment="1" applyProtection="1">
      <alignment vertical="center" wrapText="1"/>
    </xf>
    <xf numFmtId="0" fontId="20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8" fillId="0" borderId="2" xfId="5" applyFont="1" applyBorder="1" applyAlignment="1" applyProtection="1">
      <alignment wrapText="1"/>
      <protection locked="0"/>
    </xf>
    <xf numFmtId="0" fontId="20" fillId="0" borderId="0" xfId="4" applyFont="1" applyBorder="1" applyAlignment="1" applyProtection="1">
      <alignment vertical="center"/>
    </xf>
    <xf numFmtId="0" fontId="17" fillId="0" borderId="0" xfId="0" applyFont="1"/>
    <xf numFmtId="0" fontId="20" fillId="0" borderId="1" xfId="4" applyFont="1" applyBorder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18" fillId="5" borderId="1" xfId="2" applyFont="1" applyFill="1" applyBorder="1" applyAlignment="1" applyProtection="1">
      <alignment horizontal="right" vertical="top"/>
    </xf>
    <xf numFmtId="0" fontId="23" fillId="5" borderId="4" xfId="3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right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27" xfId="2" applyFont="1" applyFill="1" applyBorder="1" applyAlignment="1" applyProtection="1">
      <alignment horizontal="center" vertical="top" wrapText="1"/>
    </xf>
    <xf numFmtId="1" fontId="25" fillId="5" borderId="27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center" vertical="center"/>
    </xf>
    <xf numFmtId="0" fontId="20" fillId="5" borderId="1" xfId="4" applyFont="1" applyFill="1" applyBorder="1" applyAlignment="1" applyProtection="1">
      <alignment vertical="center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4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21" fillId="5" borderId="0" xfId="4" applyFont="1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0" fontId="20" fillId="5" borderId="1" xfId="4" applyFont="1" applyFill="1" applyBorder="1" applyAlignment="1" applyProtection="1">
      <alignment horizontal="center" vertical="center" wrapText="1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0" fontId="25" fillId="0" borderId="28" xfId="2" applyFont="1" applyFill="1" applyBorder="1" applyAlignment="1" applyProtection="1">
      <alignment horizontal="center" vertical="top" wrapText="1"/>
      <protection locked="0"/>
    </xf>
    <xf numFmtId="1" fontId="25" fillId="0" borderId="2" xfId="2" applyNumberFormat="1" applyFont="1" applyFill="1" applyBorder="1" applyAlignment="1" applyProtection="1">
      <alignment horizontal="left" vertical="top" wrapText="1"/>
      <protection locked="0"/>
    </xf>
    <xf numFmtId="1" fontId="25" fillId="0" borderId="29" xfId="2" applyNumberFormat="1" applyFont="1" applyFill="1" applyBorder="1" applyAlignment="1" applyProtection="1">
      <alignment horizontal="left" vertical="top" wrapText="1"/>
      <protection locked="0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right" vertical="center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" fontId="25" fillId="5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30" xfId="2" applyFont="1" applyFill="1" applyBorder="1" applyAlignment="1" applyProtection="1">
      <alignment horizontal="left" vertical="top"/>
      <protection locked="0"/>
    </xf>
    <xf numFmtId="0" fontId="25" fillId="5" borderId="30" xfId="2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 wrapText="1"/>
      <protection locked="0"/>
    </xf>
    <xf numFmtId="1" fontId="25" fillId="5" borderId="31" xfId="2" applyNumberFormat="1" applyFont="1" applyFill="1" applyBorder="1" applyAlignment="1" applyProtection="1">
      <alignment horizontal="left" vertical="top" wrapText="1"/>
      <protection locked="0"/>
    </xf>
    <xf numFmtId="1" fontId="25" fillId="5" borderId="32" xfId="2" applyNumberFormat="1" applyFont="1" applyFill="1" applyBorder="1" applyAlignment="1" applyProtection="1">
      <alignment horizontal="left" vertical="top" wrapText="1"/>
      <protection locked="0"/>
    </xf>
    <xf numFmtId="0" fontId="26" fillId="5" borderId="7" xfId="2" applyFont="1" applyFill="1" applyBorder="1" applyAlignment="1" applyProtection="1">
      <alignment horizontal="righ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14" fontId="12" fillId="0" borderId="1" xfId="3" applyNumberFormat="1" applyBorder="1" applyProtection="1">
      <protection locked="0"/>
    </xf>
    <xf numFmtId="0" fontId="23" fillId="0" borderId="0" xfId="3" applyFont="1" applyProtection="1">
      <protection locked="0"/>
    </xf>
    <xf numFmtId="0" fontId="18" fillId="0" borderId="3" xfId="3" applyFont="1" applyBorder="1" applyProtection="1">
      <protection locked="0"/>
    </xf>
    <xf numFmtId="0" fontId="12" fillId="0" borderId="0" xfId="3"/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4" fontId="18" fillId="0" borderId="4" xfId="2" applyNumberFormat="1" applyFont="1" applyFill="1" applyBorder="1" applyAlignment="1" applyProtection="1">
      <alignment horizontal="right" vertical="center"/>
      <protection locked="0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0" fillId="0" borderId="2" xfId="4" applyFont="1" applyBorder="1" applyAlignment="1" applyProtection="1">
      <alignment vertical="center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8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23" fillId="0" borderId="0" xfId="0" applyFont="1" applyBorder="1" applyAlignment="1" applyProtection="1">
      <alignment horizontal="left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/>
      <protection locked="0"/>
    </xf>
    <xf numFmtId="3" fontId="18" fillId="6" borderId="0" xfId="1" applyNumberFormat="1" applyFont="1" applyFill="1" applyAlignment="1" applyProtection="1">
      <alignment horizontal="center" vertical="center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5" borderId="1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left" vertical="center" indent="1"/>
    </xf>
    <xf numFmtId="0" fontId="18" fillId="5" borderId="34" xfId="0" applyFont="1" applyFill="1" applyBorder="1" applyAlignment="1" applyProtection="1">
      <alignment horizontal="center"/>
    </xf>
    <xf numFmtId="0" fontId="18" fillId="5" borderId="2" xfId="0" applyFont="1" applyFill="1" applyBorder="1" applyAlignment="1" applyProtection="1">
      <alignment horizontal="center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0" applyFont="1"/>
    <xf numFmtId="0" fontId="18" fillId="0" borderId="1" xfId="0" applyFont="1" applyFill="1" applyBorder="1" applyAlignment="1" applyProtection="1">
      <alignment horizontal="left" vertical="center" wrapText="1" indent="2"/>
    </xf>
    <xf numFmtId="0" fontId="18" fillId="5" borderId="0" xfId="1" applyFont="1" applyFill="1" applyAlignment="1" applyProtection="1">
      <alignment horizontal="center" vertical="center"/>
    </xf>
    <xf numFmtId="0" fontId="25" fillId="0" borderId="9" xfId="2" applyFont="1" applyFill="1" applyBorder="1" applyAlignment="1" applyProtection="1">
      <alignment horizontal="left" vertical="top" wrapText="1"/>
      <protection locked="0"/>
    </xf>
    <xf numFmtId="0" fontId="25" fillId="0" borderId="33" xfId="2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Protection="1"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left" vertical="center" wrapText="1"/>
    </xf>
    <xf numFmtId="0" fontId="23" fillId="2" borderId="4" xfId="0" applyFont="1" applyFill="1" applyBorder="1" applyProtection="1"/>
    <xf numFmtId="3" fontId="18" fillId="5" borderId="35" xfId="1" applyNumberFormat="1" applyFont="1" applyFill="1" applyBorder="1" applyAlignment="1" applyProtection="1">
      <alignment horizontal="right" vertical="center" wrapText="1"/>
    </xf>
    <xf numFmtId="0" fontId="23" fillId="5" borderId="2" xfId="0" applyFont="1" applyFill="1" applyBorder="1" applyProtection="1"/>
    <xf numFmtId="3" fontId="18" fillId="5" borderId="34" xfId="1" applyNumberFormat="1" applyFont="1" applyFill="1" applyBorder="1" applyAlignment="1" applyProtection="1">
      <alignment horizontal="right" vertical="center" wrapText="1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vertical="center"/>
      <protection locked="0"/>
    </xf>
    <xf numFmtId="49" fontId="28" fillId="0" borderId="0" xfId="9" applyNumberFormat="1" applyFont="1" applyAlignment="1" applyProtection="1">
      <alignment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28" fillId="5" borderId="4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9" fillId="5" borderId="0" xfId="9" applyFont="1" applyFill="1" applyBorder="1" applyAlignment="1" applyProtection="1">
      <alignment vertical="center"/>
    </xf>
    <xf numFmtId="0" fontId="28" fillId="5" borderId="41" xfId="9" applyFont="1" applyFill="1" applyBorder="1" applyAlignment="1" applyProtection="1">
      <alignment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vertical="center"/>
    </xf>
    <xf numFmtId="0" fontId="20" fillId="2" borderId="0" xfId="10" applyFont="1" applyFill="1" applyBorder="1" applyAlignment="1" applyProtection="1">
      <alignment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vertical="center"/>
    </xf>
    <xf numFmtId="14" fontId="22" fillId="2" borderId="0" xfId="10" applyNumberFormat="1" applyFont="1" applyFill="1" applyBorder="1" applyAlignment="1" applyProtection="1">
      <alignment vertical="center" wrapText="1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23" fillId="5" borderId="1" xfId="1" applyFont="1" applyFill="1" applyBorder="1" applyAlignment="1" applyProtection="1">
      <alignment horizontal="left" vertical="center" wrapText="1" indent="1"/>
    </xf>
    <xf numFmtId="0" fontId="23" fillId="5" borderId="1" xfId="0" applyFont="1" applyFill="1" applyBorder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7" fillId="5" borderId="6" xfId="2" applyFont="1" applyFill="1" applyBorder="1" applyAlignment="1" applyProtection="1">
      <alignment horizontal="center" vertical="center" wrapText="1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2" fontId="25" fillId="0" borderId="26" xfId="2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 applyProtection="1">
      <alignment vertical="top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31" fillId="5" borderId="0" xfId="0" applyFont="1" applyFill="1" applyProtection="1"/>
    <xf numFmtId="0" fontId="18" fillId="0" borderId="2" xfId="1" applyFont="1" applyFill="1" applyBorder="1" applyAlignment="1" applyProtection="1">
      <alignment horizontal="left" vertical="center" wrapText="1" indent="1"/>
    </xf>
    <xf numFmtId="0" fontId="23" fillId="0" borderId="2" xfId="1" applyFont="1" applyFill="1" applyBorder="1" applyAlignment="1" applyProtection="1">
      <alignment horizontal="left" vertical="center" wrapText="1" indent="1"/>
    </xf>
    <xf numFmtId="0" fontId="18" fillId="0" borderId="1" xfId="1" applyFont="1" applyBorder="1" applyAlignment="1">
      <alignment horizontal="left" vertical="center" wrapText="1"/>
    </xf>
    <xf numFmtId="0" fontId="18" fillId="0" borderId="1" xfId="3" applyFont="1" applyBorder="1" applyProtection="1">
      <protection locked="0"/>
    </xf>
    <xf numFmtId="0" fontId="18" fillId="5" borderId="0" xfId="3" applyFont="1" applyFill="1" applyBorder="1" applyProtection="1"/>
    <xf numFmtId="0" fontId="23" fillId="2" borderId="0" xfId="3" applyFont="1" applyFill="1" applyBorder="1" applyAlignment="1" applyProtection="1">
      <alignment horizontal="left"/>
    </xf>
    <xf numFmtId="0" fontId="18" fillId="2" borderId="0" xfId="3" applyFont="1" applyFill="1" applyBorder="1" applyProtection="1"/>
    <xf numFmtId="0" fontId="12" fillId="2" borderId="0" xfId="3" applyFill="1" applyBorder="1" applyProtection="1"/>
    <xf numFmtId="0" fontId="12" fillId="2" borderId="0" xfId="3" applyFill="1" applyProtection="1"/>
    <xf numFmtId="0" fontId="12" fillId="2" borderId="0" xfId="3" applyFill="1"/>
    <xf numFmtId="0" fontId="12" fillId="5" borderId="0" xfId="3" applyFont="1" applyFill="1" applyProtection="1"/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0" fontId="20" fillId="0" borderId="1" xfId="15" applyFont="1" applyBorder="1" applyAlignment="1" applyProtection="1">
      <alignment vertical="center" wrapText="1"/>
      <protection locked="0"/>
    </xf>
    <xf numFmtId="0" fontId="21" fillId="0" borderId="0" xfId="15" applyFont="1" applyProtection="1">
      <protection locked="0"/>
    </xf>
    <xf numFmtId="0" fontId="23" fillId="0" borderId="0" xfId="3" applyFont="1" applyAlignment="1" applyProtection="1">
      <alignment horizontal="center"/>
      <protection locked="0"/>
    </xf>
    <xf numFmtId="0" fontId="12" fillId="0" borderId="3" xfId="3" applyBorder="1"/>
    <xf numFmtId="0" fontId="12" fillId="2" borderId="0" xfId="3" applyFill="1" applyProtection="1">
      <protection locked="0"/>
    </xf>
    <xf numFmtId="0" fontId="21" fillId="2" borderId="0" xfId="15" applyFont="1" applyFill="1" applyProtection="1">
      <protection locked="0"/>
    </xf>
    <xf numFmtId="0" fontId="18" fillId="2" borderId="0" xfId="3" applyFont="1" applyFill="1" applyProtection="1">
      <protection locked="0"/>
    </xf>
    <xf numFmtId="0" fontId="23" fillId="2" borderId="0" xfId="3" applyFont="1" applyFill="1" applyAlignment="1" applyProtection="1">
      <alignment horizontal="center"/>
      <protection locked="0"/>
    </xf>
    <xf numFmtId="0" fontId="18" fillId="2" borderId="0" xfId="3" applyFont="1" applyFill="1" applyAlignment="1" applyProtection="1">
      <alignment horizontal="center" vertical="center"/>
      <protection locked="0"/>
    </xf>
    <xf numFmtId="0" fontId="18" fillId="2" borderId="3" xfId="3" applyFont="1" applyFill="1" applyBorder="1" applyProtection="1">
      <protection locked="0"/>
    </xf>
    <xf numFmtId="0" fontId="12" fillId="2" borderId="3" xfId="3" applyFill="1" applyBorder="1"/>
    <xf numFmtId="0" fontId="23" fillId="2" borderId="0" xfId="3" applyFont="1" applyFill="1" applyProtection="1">
      <protection locked="0"/>
    </xf>
    <xf numFmtId="0" fontId="18" fillId="2" borderId="0" xfId="3" applyFont="1" applyFill="1" applyBorder="1" applyProtection="1">
      <protection locked="0"/>
    </xf>
    <xf numFmtId="0" fontId="17" fillId="2" borderId="0" xfId="3" applyFont="1" applyFill="1"/>
    <xf numFmtId="0" fontId="18" fillId="5" borderId="0" xfId="3" applyFont="1" applyFill="1" applyAlignment="1" applyProtection="1">
      <alignment horizontal="left" vertical="center"/>
    </xf>
    <xf numFmtId="0" fontId="12" fillId="5" borderId="0" xfId="3" applyFill="1" applyBorder="1"/>
    <xf numFmtId="0" fontId="22" fillId="4" borderId="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/>
    </xf>
    <xf numFmtId="0" fontId="20" fillId="0" borderId="1" xfId="3" applyFont="1" applyBorder="1"/>
    <xf numFmtId="0" fontId="20" fillId="2" borderId="1" xfId="3" applyFont="1" applyFill="1" applyBorder="1"/>
    <xf numFmtId="0" fontId="22" fillId="0" borderId="1" xfId="3" applyFont="1" applyBorder="1" applyAlignment="1">
      <alignment horizontal="center"/>
    </xf>
    <xf numFmtId="0" fontId="20" fillId="0" borderId="1" xfId="3" applyFont="1" applyBorder="1" applyAlignment="1">
      <alignment horizontal="right"/>
    </xf>
    <xf numFmtId="0" fontId="22" fillId="0" borderId="1" xfId="3" applyFont="1" applyBorder="1" applyAlignment="1">
      <alignment horizontal="center" vertical="center"/>
    </xf>
    <xf numFmtId="0" fontId="20" fillId="5" borderId="1" xfId="3" applyFont="1" applyFill="1" applyBorder="1"/>
    <xf numFmtId="0" fontId="20" fillId="0" borderId="1" xfId="3" applyFont="1" applyBorder="1" applyAlignment="1">
      <alignment horizontal="left" vertical="center"/>
    </xf>
    <xf numFmtId="0" fontId="12" fillId="0" borderId="0" xfId="3" applyFill="1"/>
    <xf numFmtId="0" fontId="17" fillId="0" borderId="0" xfId="3" applyFont="1"/>
    <xf numFmtId="0" fontId="18" fillId="0" borderId="0" xfId="3" applyFont="1" applyFill="1" applyBorder="1" applyProtection="1">
      <protection locked="0"/>
    </xf>
    <xf numFmtId="0" fontId="18" fillId="0" borderId="0" xfId="3" applyFont="1" applyFill="1" applyProtection="1">
      <protection locked="0"/>
    </xf>
    <xf numFmtId="0" fontId="20" fillId="0" borderId="0" xfId="3" applyFont="1" applyBorder="1"/>
    <xf numFmtId="0" fontId="20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right"/>
    </xf>
    <xf numFmtId="0" fontId="18" fillId="2" borderId="0" xfId="0" applyFont="1" applyFill="1" applyBorder="1" applyAlignment="1" applyProtection="1">
      <alignment horizontal="left"/>
    </xf>
    <xf numFmtId="3" fontId="20" fillId="2" borderId="1" xfId="3" applyNumberFormat="1" applyFont="1" applyFill="1" applyBorder="1"/>
    <xf numFmtId="3" fontId="20" fillId="0" borderId="1" xfId="3" applyNumberFormat="1" applyFont="1" applyBorder="1"/>
    <xf numFmtId="0" fontId="18" fillId="0" borderId="1" xfId="0" applyFont="1" applyFill="1" applyBorder="1" applyProtection="1">
      <protection locked="0"/>
    </xf>
    <xf numFmtId="1" fontId="25" fillId="0" borderId="6" xfId="2" applyNumberFormat="1" applyFont="1" applyFill="1" applyBorder="1" applyAlignment="1" applyProtection="1">
      <alignment horizontal="left" vertical="center" wrapText="1"/>
      <protection locked="0"/>
    </xf>
    <xf numFmtId="1" fontId="25" fillId="0" borderId="9" xfId="2" applyNumberFormat="1" applyFont="1" applyFill="1" applyBorder="1" applyAlignment="1" applyProtection="1">
      <alignment horizontal="left" vertical="top" wrapText="1"/>
      <protection locked="0"/>
    </xf>
    <xf numFmtId="1" fontId="25" fillId="0" borderId="1" xfId="2" applyNumberFormat="1" applyFont="1" applyFill="1" applyBorder="1" applyAlignment="1" applyProtection="1">
      <alignment horizontal="left" vertical="top" wrapText="1"/>
      <protection locked="0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25" fillId="0" borderId="43" xfId="2" applyFont="1" applyFill="1" applyBorder="1" applyAlignment="1" applyProtection="1">
      <alignment horizontal="left" vertical="top" wrapText="1"/>
      <protection locked="0"/>
    </xf>
    <xf numFmtId="0" fontId="25" fillId="0" borderId="26" xfId="2" applyFont="1" applyFill="1" applyBorder="1" applyAlignment="1" applyProtection="1">
      <alignment horizontal="left" vertical="top" wrapText="1"/>
      <protection locked="0"/>
    </xf>
    <xf numFmtId="167" fontId="28" fillId="0" borderId="2" xfId="5" applyNumberFormat="1" applyFont="1" applyFill="1" applyBorder="1" applyAlignment="1" applyProtection="1">
      <alignment horizontal="center" vertical="center"/>
      <protection locked="0"/>
    </xf>
    <xf numFmtId="14" fontId="12" fillId="0" borderId="1" xfId="3" applyNumberFormat="1" applyFill="1" applyBorder="1" applyProtection="1">
      <protection locked="0"/>
    </xf>
    <xf numFmtId="0" fontId="25" fillId="0" borderId="42" xfId="2" applyFont="1" applyFill="1" applyBorder="1" applyAlignment="1" applyProtection="1">
      <alignment horizontal="left" vertical="top" wrapText="1"/>
      <protection locked="0"/>
    </xf>
    <xf numFmtId="0" fontId="25" fillId="0" borderId="6" xfId="2" applyFont="1" applyFill="1" applyBorder="1" applyAlignment="1" applyProtection="1">
      <alignment horizontal="left" vertical="center" wrapText="1"/>
      <protection locked="0"/>
    </xf>
    <xf numFmtId="167" fontId="28" fillId="0" borderId="2" xfId="5" applyNumberFormat="1" applyFont="1" applyFill="1" applyBorder="1" applyAlignment="1" applyProtection="1">
      <alignment horizontal="center" vertical="top"/>
      <protection locked="0"/>
    </xf>
    <xf numFmtId="1" fontId="25" fillId="0" borderId="9" xfId="2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1" applyFont="1" applyAlignment="1" applyProtection="1">
      <alignment horizontal="left" vertical="center" wrapText="1"/>
      <protection locked="0"/>
    </xf>
    <xf numFmtId="0" fontId="12" fillId="0" borderId="1" xfId="0" applyFont="1" applyBorder="1"/>
    <xf numFmtId="0" fontId="0" fillId="0" borderId="1" xfId="0" applyBorder="1"/>
    <xf numFmtId="49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vertical="center"/>
    </xf>
    <xf numFmtId="49" fontId="12" fillId="0" borderId="1" xfId="0" applyNumberFormat="1" applyFont="1" applyBorder="1" applyAlignment="1">
      <alignment vertical="center"/>
    </xf>
    <xf numFmtId="0" fontId="0" fillId="0" borderId="6" xfId="0" applyBorder="1"/>
    <xf numFmtId="0" fontId="0" fillId="0" borderId="1" xfId="0" applyBorder="1" applyAlignment="1">
      <alignment wrapText="1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0" fontId="18" fillId="0" borderId="0" xfId="0" applyFont="1" applyAlignment="1" applyProtection="1">
      <alignment horizontal="center" vertical="center"/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4" fontId="35" fillId="0" borderId="1" xfId="0" applyNumberFormat="1" applyFont="1" applyBorder="1" applyAlignment="1">
      <alignment horizontal="right"/>
    </xf>
    <xf numFmtId="0" fontId="31" fillId="0" borderId="1" xfId="0" applyFont="1" applyBorder="1" applyAlignment="1">
      <alignment horizontal="left"/>
    </xf>
    <xf numFmtId="0" fontId="35" fillId="0" borderId="1" xfId="0" applyFont="1" applyBorder="1" applyAlignment="1">
      <alignment horizontal="left"/>
    </xf>
    <xf numFmtId="0" fontId="31" fillId="0" borderId="0" xfId="0" applyFont="1" applyAlignment="1">
      <alignment horizontal="left"/>
    </xf>
    <xf numFmtId="0" fontId="36" fillId="5" borderId="41" xfId="0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  <protection locked="0"/>
    </xf>
    <xf numFmtId="0" fontId="37" fillId="5" borderId="0" xfId="0" applyFont="1" applyFill="1" applyBorder="1" applyAlignment="1">
      <alignment vertical="center"/>
    </xf>
    <xf numFmtId="0" fontId="36" fillId="5" borderId="0" xfId="0" applyFont="1" applyFill="1" applyBorder="1" applyAlignment="1" applyProtection="1">
      <alignment vertical="center"/>
    </xf>
    <xf numFmtId="0" fontId="28" fillId="5" borderId="40" xfId="9" applyFont="1" applyFill="1" applyBorder="1" applyAlignment="1" applyProtection="1">
      <alignment horizontal="right" vertical="center"/>
    </xf>
    <xf numFmtId="0" fontId="37" fillId="5" borderId="41" xfId="0" applyFont="1" applyFill="1" applyBorder="1" applyAlignment="1" applyProtection="1">
      <alignment vertical="center"/>
    </xf>
    <xf numFmtId="0" fontId="37" fillId="5" borderId="0" xfId="0" applyFont="1" applyFill="1" applyBorder="1" applyAlignment="1" applyProtection="1">
      <alignment vertical="center"/>
    </xf>
    <xf numFmtId="14" fontId="28" fillId="0" borderId="40" xfId="9" applyNumberFormat="1" applyFont="1" applyBorder="1" applyAlignment="1" applyProtection="1">
      <alignment vertical="center"/>
      <protection locked="0"/>
    </xf>
    <xf numFmtId="0" fontId="29" fillId="5" borderId="0" xfId="9" applyFont="1" applyFill="1" applyBorder="1" applyAlignment="1" applyProtection="1">
      <alignment horizontal="right" vertical="center"/>
    </xf>
    <xf numFmtId="167" fontId="28" fillId="5" borderId="0" xfId="9" applyNumberFormat="1" applyFont="1" applyFill="1" applyBorder="1" applyAlignment="1" applyProtection="1">
      <alignment vertical="center"/>
    </xf>
    <xf numFmtId="14" fontId="28" fillId="5" borderId="0" xfId="9" applyNumberFormat="1" applyFont="1" applyFill="1" applyBorder="1" applyAlignment="1" applyProtection="1">
      <alignment vertical="center"/>
    </xf>
    <xf numFmtId="0" fontId="28" fillId="5" borderId="40" xfId="9" applyFont="1" applyFill="1" applyBorder="1" applyAlignment="1" applyProtection="1">
      <alignment vertical="center"/>
      <protection locked="0"/>
    </xf>
    <xf numFmtId="0" fontId="37" fillId="5" borderId="41" xfId="0" applyFont="1" applyFill="1" applyBorder="1" applyAlignment="1">
      <alignment vertical="center"/>
    </xf>
    <xf numFmtId="0" fontId="28" fillId="5" borderId="0" xfId="9" applyFont="1" applyFill="1" applyAlignment="1" applyProtection="1">
      <alignment vertical="center"/>
      <protection locked="0"/>
    </xf>
    <xf numFmtId="14" fontId="29" fillId="5" borderId="0" xfId="9" applyNumberFormat="1" applyFont="1" applyFill="1" applyBorder="1" applyAlignment="1" applyProtection="1">
      <alignment vertical="center"/>
    </xf>
    <xf numFmtId="49" fontId="28" fillId="5" borderId="0" xfId="9" applyNumberFormat="1" applyFont="1" applyFill="1" applyBorder="1" applyAlignment="1" applyProtection="1">
      <alignment vertical="center"/>
      <protection locked="0"/>
    </xf>
    <xf numFmtId="0" fontId="28" fillId="5" borderId="0" xfId="9" applyFont="1" applyFill="1" applyBorder="1" applyAlignment="1" applyProtection="1">
      <alignment horizontal="left" vertical="center"/>
    </xf>
    <xf numFmtId="0" fontId="29" fillId="5" borderId="13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45" xfId="9" applyFont="1" applyFill="1" applyBorder="1" applyAlignment="1" applyProtection="1">
      <alignment horizontal="center" vertical="center"/>
    </xf>
    <xf numFmtId="0" fontId="29" fillId="5" borderId="46" xfId="9" applyFont="1" applyFill="1" applyBorder="1" applyAlignment="1" applyProtection="1">
      <alignment horizontal="center" vertical="center"/>
    </xf>
    <xf numFmtId="0" fontId="29" fillId="5" borderId="47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2" xfId="9" applyFont="1" applyFill="1" applyBorder="1" applyAlignment="1" applyProtection="1">
      <alignment horizontal="center" vertical="center"/>
    </xf>
    <xf numFmtId="0" fontId="28" fillId="0" borderId="18" xfId="9" applyFont="1" applyBorder="1" applyAlignment="1" applyProtection="1">
      <alignment horizontal="center" vertical="center"/>
      <protection locked="0"/>
    </xf>
    <xf numFmtId="14" fontId="38" fillId="0" borderId="1" xfId="0" applyNumberFormat="1" applyFont="1" applyBorder="1" applyAlignment="1">
      <alignment horizontal="left"/>
    </xf>
    <xf numFmtId="0" fontId="28" fillId="0" borderId="1" xfId="9" applyFont="1" applyBorder="1" applyAlignment="1" applyProtection="1">
      <alignment vertical="center" wrapText="1"/>
      <protection locked="0"/>
    </xf>
    <xf numFmtId="4" fontId="38" fillId="0" borderId="1" xfId="0" applyNumberFormat="1" applyFont="1" applyBorder="1" applyAlignment="1">
      <alignment horizontal="right"/>
    </xf>
    <xf numFmtId="0" fontId="37" fillId="0" borderId="1" xfId="0" applyFont="1" applyBorder="1" applyAlignment="1">
      <alignment horizontal="left"/>
    </xf>
    <xf numFmtId="49" fontId="28" fillId="0" borderId="1" xfId="9" applyNumberFormat="1" applyFont="1" applyBorder="1" applyAlignment="1" applyProtection="1">
      <alignment vertical="center"/>
      <protection locked="0"/>
    </xf>
    <xf numFmtId="0" fontId="38" fillId="0" borderId="1" xfId="0" applyFont="1" applyBorder="1" applyAlignment="1">
      <alignment horizontal="left"/>
    </xf>
    <xf numFmtId="0" fontId="28" fillId="4" borderId="44" xfId="9" applyFont="1" applyFill="1" applyBorder="1" applyAlignment="1" applyProtection="1">
      <alignment vertical="center" wrapText="1"/>
      <protection locked="0"/>
    </xf>
    <xf numFmtId="0" fontId="28" fillId="4" borderId="2" xfId="9" applyFont="1" applyFill="1" applyBorder="1" applyAlignment="1" applyProtection="1">
      <alignment vertical="center" wrapText="1"/>
      <protection locked="0"/>
    </xf>
    <xf numFmtId="0" fontId="28" fillId="4" borderId="19" xfId="9" applyFont="1" applyFill="1" applyBorder="1" applyAlignment="1" applyProtection="1">
      <alignment vertical="center"/>
      <protection locked="0"/>
    </xf>
    <xf numFmtId="0" fontId="28" fillId="0" borderId="39" xfId="9" applyFont="1" applyBorder="1" applyAlignment="1" applyProtection="1">
      <alignment vertical="center" wrapText="1"/>
      <protection locked="0"/>
    </xf>
    <xf numFmtId="0" fontId="28" fillId="0" borderId="20" xfId="9" applyFont="1" applyBorder="1" applyAlignment="1" applyProtection="1">
      <alignment horizontal="center" vertical="center"/>
      <protection locked="0"/>
    </xf>
    <xf numFmtId="0" fontId="28" fillId="4" borderId="4" xfId="9" applyFont="1" applyFill="1" applyBorder="1" applyAlignment="1" applyProtection="1">
      <alignment vertical="center" wrapText="1"/>
      <protection locked="0"/>
    </xf>
    <xf numFmtId="0" fontId="28" fillId="4" borderId="1" xfId="9" applyFont="1" applyFill="1" applyBorder="1" applyAlignment="1" applyProtection="1">
      <alignment vertical="center" wrapText="1"/>
      <protection locked="0"/>
    </xf>
    <xf numFmtId="0" fontId="28" fillId="4" borderId="21" xfId="9" applyFont="1" applyFill="1" applyBorder="1" applyAlignment="1" applyProtection="1">
      <alignment vertical="center"/>
      <protection locked="0"/>
    </xf>
    <xf numFmtId="0" fontId="28" fillId="0" borderId="38" xfId="9" applyFont="1" applyBorder="1" applyAlignment="1" applyProtection="1">
      <alignment vertical="center" wrapText="1"/>
      <protection locked="0"/>
    </xf>
    <xf numFmtId="0" fontId="28" fillId="0" borderId="2" xfId="9" applyFont="1" applyBorder="1" applyAlignment="1" applyProtection="1">
      <alignment vertical="center" wrapText="1"/>
      <protection locked="0"/>
    </xf>
    <xf numFmtId="49" fontId="28" fillId="0" borderId="1" xfId="9" applyNumberFormat="1" applyFont="1" applyFill="1" applyBorder="1" applyAlignment="1" applyProtection="1">
      <alignment vertical="center"/>
      <protection locked="0"/>
    </xf>
    <xf numFmtId="0" fontId="28" fillId="4" borderId="20" xfId="9" applyFont="1" applyFill="1" applyBorder="1" applyAlignment="1" applyProtection="1">
      <alignment vertical="center" wrapText="1"/>
      <protection locked="0"/>
    </xf>
    <xf numFmtId="0" fontId="37" fillId="0" borderId="0" xfId="0" applyFont="1" applyAlignment="1">
      <alignment horizontal="left"/>
    </xf>
    <xf numFmtId="49" fontId="28" fillId="0" borderId="2" xfId="9" applyNumberFormat="1" applyFont="1" applyBorder="1" applyAlignment="1" applyProtection="1">
      <alignment vertical="center"/>
      <protection locked="0"/>
    </xf>
    <xf numFmtId="0" fontId="38" fillId="0" borderId="0" xfId="0" applyFont="1" applyAlignment="1">
      <alignment horizontal="left"/>
    </xf>
    <xf numFmtId="0" fontId="28" fillId="0" borderId="22" xfId="9" applyFont="1" applyBorder="1" applyAlignment="1" applyProtection="1">
      <alignment horizontal="center" vertical="center"/>
      <protection locked="0"/>
    </xf>
    <xf numFmtId="14" fontId="28" fillId="0" borderId="23" xfId="9" applyNumberFormat="1" applyFont="1" applyBorder="1" applyAlignment="1" applyProtection="1">
      <alignment vertical="center" wrapText="1"/>
      <protection locked="0"/>
    </xf>
    <xf numFmtId="0" fontId="28" fillId="0" borderId="23" xfId="9" applyFont="1" applyBorder="1" applyAlignment="1" applyProtection="1">
      <alignment vertical="center" wrapText="1"/>
      <protection locked="0"/>
    </xf>
    <xf numFmtId="0" fontId="28" fillId="0" borderId="24" xfId="9" applyFont="1" applyBorder="1" applyAlignment="1" applyProtection="1">
      <alignment vertical="center"/>
      <protection locked="0"/>
    </xf>
    <xf numFmtId="0" fontId="28" fillId="0" borderId="22" xfId="9" applyFont="1" applyBorder="1" applyAlignment="1" applyProtection="1">
      <alignment vertical="center" wrapText="1"/>
      <protection locked="0"/>
    </xf>
    <xf numFmtId="49" fontId="28" fillId="0" borderId="23" xfId="9" applyNumberFormat="1" applyFont="1" applyBorder="1" applyAlignment="1" applyProtection="1">
      <alignment vertical="center"/>
      <protection locked="0"/>
    </xf>
    <xf numFmtId="0" fontId="28" fillId="4" borderId="22" xfId="9" applyFont="1" applyFill="1" applyBorder="1" applyAlignment="1" applyProtection="1">
      <alignment vertical="center" wrapText="1"/>
      <protection locked="0"/>
    </xf>
    <xf numFmtId="0" fontId="28" fillId="4" borderId="23" xfId="9" applyFont="1" applyFill="1" applyBorder="1" applyAlignment="1" applyProtection="1">
      <alignment vertical="center" wrapText="1"/>
      <protection locked="0"/>
    </xf>
    <xf numFmtId="0" fontId="28" fillId="4" borderId="25" xfId="9" applyFont="1" applyFill="1" applyBorder="1" applyAlignment="1" applyProtection="1">
      <alignment vertical="center"/>
      <protection locked="0"/>
    </xf>
    <xf numFmtId="0" fontId="28" fillId="0" borderId="37" xfId="9" applyFont="1" applyBorder="1" applyAlignment="1" applyProtection="1">
      <alignment vertical="center" wrapText="1"/>
      <protection locked="0"/>
    </xf>
    <xf numFmtId="0" fontId="28" fillId="2" borderId="0" xfId="9" applyFont="1" applyFill="1" applyBorder="1" applyAlignment="1" applyProtection="1">
      <alignment vertical="center"/>
      <protection locked="0"/>
    </xf>
    <xf numFmtId="14" fontId="28" fillId="2" borderId="0" xfId="9" applyNumberFormat="1" applyFont="1" applyFill="1" applyBorder="1" applyAlignment="1" applyProtection="1">
      <alignment vertical="center"/>
    </xf>
    <xf numFmtId="49" fontId="28" fillId="2" borderId="0" xfId="9" applyNumberFormat="1" applyFont="1" applyFill="1" applyBorder="1" applyAlignment="1" applyProtection="1">
      <alignment vertical="center"/>
      <protection locked="0"/>
    </xf>
    <xf numFmtId="0" fontId="38" fillId="0" borderId="0" xfId="3" applyFont="1" applyAlignment="1" applyProtection="1">
      <alignment vertical="center"/>
      <protection locked="0"/>
    </xf>
    <xf numFmtId="0" fontId="37" fillId="0" borderId="0" xfId="0" applyFont="1" applyAlignment="1" applyProtection="1">
      <alignment vertical="center"/>
      <protection locked="0"/>
    </xf>
    <xf numFmtId="14" fontId="28" fillId="2" borderId="3" xfId="9" applyNumberFormat="1" applyFont="1" applyFill="1" applyBorder="1" applyAlignment="1" applyProtection="1">
      <alignment vertical="center"/>
    </xf>
    <xf numFmtId="0" fontId="28" fillId="2" borderId="3" xfId="9" applyFont="1" applyFill="1" applyBorder="1" applyAlignment="1" applyProtection="1">
      <alignment vertical="center"/>
      <protection locked="0"/>
    </xf>
    <xf numFmtId="14" fontId="28" fillId="2" borderId="3" xfId="9" applyNumberFormat="1" applyFont="1" applyFill="1" applyBorder="1" applyAlignment="1" applyProtection="1">
      <alignment horizontal="center" vertical="center"/>
    </xf>
    <xf numFmtId="14" fontId="29" fillId="2" borderId="0" xfId="9" applyNumberFormat="1" applyFont="1" applyFill="1" applyBorder="1" applyAlignment="1" applyProtection="1">
      <alignment vertical="center" wrapText="1"/>
    </xf>
    <xf numFmtId="0" fontId="37" fillId="0" borderId="0" xfId="0" applyFont="1" applyAlignment="1">
      <alignment vertical="center"/>
    </xf>
    <xf numFmtId="0" fontId="39" fillId="0" borderId="0" xfId="0" applyFont="1"/>
    <xf numFmtId="0" fontId="12" fillId="0" borderId="1" xfId="0" applyFont="1" applyBorder="1" applyAlignment="1">
      <alignment horizontal="left" wrapText="1"/>
    </xf>
    <xf numFmtId="0" fontId="1" fillId="0" borderId="1" xfId="3" applyFont="1" applyFill="1" applyBorder="1"/>
    <xf numFmtId="0" fontId="1" fillId="0" borderId="1" xfId="3" applyFont="1" applyBorder="1"/>
    <xf numFmtId="0" fontId="1" fillId="0" borderId="1" xfId="3" applyFont="1" applyFill="1" applyBorder="1" applyAlignment="1">
      <alignment horizontal="center" vertical="center"/>
    </xf>
    <xf numFmtId="49" fontId="1" fillId="0" borderId="1" xfId="3" applyNumberFormat="1" applyFont="1" applyBorder="1" applyAlignment="1">
      <alignment horizontal="left"/>
    </xf>
    <xf numFmtId="0" fontId="1" fillId="0" borderId="1" xfId="3" applyFont="1" applyBorder="1" applyAlignment="1">
      <alignment horizontal="left"/>
    </xf>
    <xf numFmtId="0" fontId="20" fillId="0" borderId="1" xfId="15" applyFont="1" applyBorder="1" applyAlignment="1" applyProtection="1">
      <alignment horizontal="left" vertical="center" wrapText="1"/>
      <protection locked="0"/>
    </xf>
    <xf numFmtId="0" fontId="1" fillId="0" borderId="1" xfId="2" applyFont="1" applyFill="1" applyBorder="1"/>
    <xf numFmtId="0" fontId="1" fillId="0" borderId="1" xfId="2" applyFont="1" applyBorder="1"/>
    <xf numFmtId="0" fontId="1" fillId="0" borderId="1" xfId="2" applyFont="1" applyFill="1" applyBorder="1" applyAlignment="1">
      <alignment horizontal="center"/>
    </xf>
    <xf numFmtId="49" fontId="1" fillId="0" borderId="1" xfId="2" applyNumberFormat="1" applyFont="1" applyBorder="1" applyAlignment="1">
      <alignment horizontal="left"/>
    </xf>
    <xf numFmtId="0" fontId="1" fillId="0" borderId="1" xfId="2" applyFont="1" applyBorder="1" applyAlignment="1">
      <alignment horizontal="left"/>
    </xf>
    <xf numFmtId="0" fontId="20" fillId="0" borderId="1" xfId="15" applyFont="1" applyFill="1" applyBorder="1" applyAlignment="1" applyProtection="1">
      <alignment horizontal="center" vertical="center" wrapText="1"/>
      <protection locked="0"/>
    </xf>
    <xf numFmtId="0" fontId="20" fillId="0" borderId="1" xfId="15" applyFont="1" applyFill="1" applyBorder="1" applyAlignment="1" applyProtection="1">
      <alignment horizontal="left" vertical="center" wrapText="1"/>
      <protection locked="0"/>
    </xf>
    <xf numFmtId="0" fontId="20" fillId="0" borderId="1" xfId="15" applyFont="1" applyFill="1" applyBorder="1" applyAlignment="1" applyProtection="1">
      <alignment vertical="center" wrapText="1"/>
      <protection locked="0"/>
    </xf>
    <xf numFmtId="0" fontId="1" fillId="0" borderId="1" xfId="3" applyFont="1" applyFill="1" applyBorder="1" applyAlignment="1">
      <alignment horizontal="center"/>
    </xf>
    <xf numFmtId="49" fontId="1" fillId="0" borderId="1" xfId="3" applyNumberFormat="1" applyFont="1" applyFill="1" applyBorder="1" applyAlignment="1">
      <alignment horizontal="left"/>
    </xf>
    <xf numFmtId="0" fontId="1" fillId="0" borderId="1" xfId="3" applyFont="1" applyFill="1" applyBorder="1" applyAlignment="1">
      <alignment horizontal="left"/>
    </xf>
    <xf numFmtId="0" fontId="40" fillId="0" borderId="1" xfId="3" applyFont="1" applyBorder="1" applyAlignment="1">
      <alignment horizontal="left"/>
    </xf>
    <xf numFmtId="0" fontId="1" fillId="0" borderId="1" xfId="3" applyNumberFormat="1" applyFont="1" applyFill="1" applyBorder="1" applyAlignment="1">
      <alignment horizontal="center"/>
    </xf>
    <xf numFmtId="0" fontId="20" fillId="7" borderId="1" xfId="15" applyFont="1" applyFill="1" applyBorder="1" applyAlignment="1" applyProtection="1">
      <alignment horizontal="left" vertical="center" wrapText="1"/>
      <protection locked="0"/>
    </xf>
    <xf numFmtId="0" fontId="20" fillId="7" borderId="1" xfId="15" applyFont="1" applyFill="1" applyBorder="1" applyAlignment="1" applyProtection="1">
      <alignment vertical="center" wrapText="1"/>
      <protection locked="0"/>
    </xf>
    <xf numFmtId="0" fontId="1" fillId="7" borderId="1" xfId="3" applyFont="1" applyFill="1" applyBorder="1"/>
    <xf numFmtId="0" fontId="1" fillId="7" borderId="1" xfId="3" applyFont="1" applyFill="1" applyBorder="1" applyAlignment="1">
      <alignment horizontal="center"/>
    </xf>
    <xf numFmtId="0" fontId="1" fillId="7" borderId="1" xfId="3" applyFont="1" applyFill="1" applyBorder="1" applyAlignment="1">
      <alignment horizontal="left"/>
    </xf>
    <xf numFmtId="0" fontId="41" fillId="0" borderId="1" xfId="0" applyFont="1" applyBorder="1"/>
    <xf numFmtId="0" fontId="18" fillId="0" borderId="1" xfId="1" applyFont="1" applyFill="1" applyBorder="1" applyAlignment="1" applyProtection="1">
      <alignment vertical="center" wrapText="1"/>
    </xf>
    <xf numFmtId="4" fontId="35" fillId="0" borderId="1" xfId="0" applyNumberFormat="1" applyFont="1" applyBorder="1" applyAlignment="1">
      <alignment horizontal="left"/>
    </xf>
    <xf numFmtId="0" fontId="18" fillId="0" borderId="35" xfId="1" applyFont="1" applyFill="1" applyBorder="1" applyAlignment="1" applyProtection="1">
      <alignment horizontal="left" vertical="center" wrapText="1" indent="1"/>
    </xf>
    <xf numFmtId="49" fontId="35" fillId="0" borderId="1" xfId="0" applyNumberFormat="1" applyFont="1" applyBorder="1" applyAlignment="1">
      <alignment horizontal="left"/>
    </xf>
    <xf numFmtId="0" fontId="44" fillId="0" borderId="1" xfId="2" applyFont="1" applyFill="1" applyBorder="1" applyAlignment="1">
      <alignment horizontal="left" vertical="top" wrapText="1"/>
    </xf>
    <xf numFmtId="0" fontId="0" fillId="0" borderId="35" xfId="0" applyFill="1" applyBorder="1" applyAlignment="1">
      <alignment horizontal="left"/>
    </xf>
    <xf numFmtId="49" fontId="40" fillId="0" borderId="35" xfId="2" applyNumberFormat="1" applyFont="1" applyFill="1" applyBorder="1" applyAlignment="1">
      <alignment horizontal="center"/>
    </xf>
    <xf numFmtId="0" fontId="18" fillId="0" borderId="1" xfId="1" applyFont="1" applyFill="1" applyBorder="1" applyAlignment="1" applyProtection="1">
      <alignment horizontal="left" vertical="center"/>
    </xf>
    <xf numFmtId="4" fontId="35" fillId="0" borderId="1" xfId="0" applyNumberFormat="1" applyFont="1" applyFill="1" applyBorder="1" applyAlignment="1">
      <alignment horizontal="left"/>
    </xf>
    <xf numFmtId="0" fontId="18" fillId="0" borderId="1" xfId="1" applyFont="1" applyFill="1" applyBorder="1" applyAlignment="1" applyProtection="1">
      <alignment horizontal="center" vertical="center"/>
    </xf>
    <xf numFmtId="0" fontId="0" fillId="0" borderId="35" xfId="0" applyFill="1" applyBorder="1" applyAlignment="1">
      <alignment horizontal="center"/>
    </xf>
    <xf numFmtId="49" fontId="0" fillId="0" borderId="35" xfId="0" applyNumberFormat="1" applyFill="1" applyBorder="1" applyAlignment="1">
      <alignment horizontal="center"/>
    </xf>
    <xf numFmtId="0" fontId="0" fillId="2" borderId="35" xfId="0" applyFill="1" applyBorder="1" applyAlignment="1">
      <alignment horizontal="left"/>
    </xf>
    <xf numFmtId="0" fontId="0" fillId="2" borderId="35" xfId="0" applyFill="1" applyBorder="1" applyAlignment="1">
      <alignment horizontal="center"/>
    </xf>
    <xf numFmtId="49" fontId="45" fillId="7" borderId="1" xfId="2" applyNumberFormat="1" applyFont="1" applyFill="1" applyBorder="1" applyAlignment="1">
      <alignment horizontal="left" vertical="center" wrapText="1"/>
    </xf>
    <xf numFmtId="0" fontId="40" fillId="7" borderId="5" xfId="2" applyFont="1" applyFill="1" applyBorder="1" applyAlignment="1">
      <alignment horizontal="left" vertical="center"/>
    </xf>
    <xf numFmtId="49" fontId="45" fillId="7" borderId="1" xfId="2" applyNumberFormat="1" applyFont="1" applyFill="1" applyBorder="1" applyAlignment="1">
      <alignment horizontal="center" vertical="center" wrapText="1"/>
    </xf>
    <xf numFmtId="0" fontId="18" fillId="7" borderId="1" xfId="1" applyFont="1" applyFill="1" applyBorder="1" applyAlignment="1" applyProtection="1">
      <alignment horizontal="center" vertical="center"/>
    </xf>
    <xf numFmtId="49" fontId="45" fillId="7" borderId="5" xfId="2" applyNumberFormat="1" applyFont="1" applyFill="1" applyBorder="1" applyAlignment="1">
      <alignment horizontal="center" vertical="center" wrapText="1"/>
    </xf>
    <xf numFmtId="0" fontId="40" fillId="7" borderId="1" xfId="2" applyFont="1" applyFill="1" applyBorder="1" applyAlignment="1">
      <alignment horizontal="left" vertical="center"/>
    </xf>
    <xf numFmtId="49" fontId="46" fillId="7" borderId="5" xfId="2" applyNumberFormat="1" applyFont="1" applyFill="1" applyBorder="1" applyAlignment="1">
      <alignment horizontal="center" wrapText="1"/>
    </xf>
    <xf numFmtId="0" fontId="0" fillId="7" borderId="5" xfId="2" applyFont="1" applyFill="1" applyBorder="1" applyAlignment="1">
      <alignment horizontal="left" vertical="center"/>
    </xf>
    <xf numFmtId="49" fontId="47" fillId="7" borderId="1" xfId="2" applyNumberFormat="1" applyFont="1" applyFill="1" applyBorder="1" applyAlignment="1">
      <alignment horizontal="left" vertical="center" wrapText="1"/>
    </xf>
    <xf numFmtId="0" fontId="48" fillId="7" borderId="5" xfId="2" applyFont="1" applyFill="1" applyBorder="1" applyAlignment="1">
      <alignment horizontal="left" vertical="center"/>
    </xf>
    <xf numFmtId="49" fontId="47" fillId="7" borderId="1" xfId="2" applyNumberFormat="1" applyFont="1" applyFill="1" applyBorder="1" applyAlignment="1">
      <alignment horizontal="center" vertical="center" wrapText="1"/>
    </xf>
    <xf numFmtId="0" fontId="48" fillId="7" borderId="1" xfId="2" applyFont="1" applyFill="1" applyBorder="1" applyAlignment="1">
      <alignment horizontal="left" vertical="center"/>
    </xf>
    <xf numFmtId="49" fontId="44" fillId="7" borderId="1" xfId="0" applyNumberFormat="1" applyFont="1" applyFill="1" applyBorder="1" applyAlignment="1">
      <alignment horizontal="left" vertical="top"/>
    </xf>
    <xf numFmtId="49" fontId="44" fillId="7" borderId="1" xfId="0" applyNumberFormat="1" applyFont="1" applyFill="1" applyBorder="1" applyAlignment="1">
      <alignment horizontal="center" vertical="top"/>
    </xf>
    <xf numFmtId="0" fontId="40" fillId="7" borderId="1" xfId="0" applyFont="1" applyFill="1" applyBorder="1"/>
    <xf numFmtId="49" fontId="40" fillId="7" borderId="1" xfId="0" applyNumberFormat="1" applyFont="1" applyFill="1" applyBorder="1" applyAlignment="1">
      <alignment horizontal="center"/>
    </xf>
    <xf numFmtId="0" fontId="0" fillId="7" borderId="1" xfId="0" applyFill="1" applyBorder="1"/>
    <xf numFmtId="0" fontId="0" fillId="7" borderId="1" xfId="0" applyFont="1" applyFill="1" applyBorder="1"/>
    <xf numFmtId="49" fontId="0" fillId="7" borderId="1" xfId="0" applyNumberFormat="1" applyFont="1" applyFill="1" applyBorder="1" applyAlignment="1">
      <alignment horizontal="center"/>
    </xf>
    <xf numFmtId="0" fontId="21" fillId="7" borderId="1" xfId="0" applyFont="1" applyFill="1" applyBorder="1"/>
    <xf numFmtId="0" fontId="0" fillId="7" borderId="1" xfId="0" applyFont="1" applyFill="1" applyBorder="1" applyAlignment="1">
      <alignment horizontal="left"/>
    </xf>
    <xf numFmtId="0" fontId="46" fillId="7" borderId="1" xfId="0" applyFont="1" applyFill="1" applyBorder="1" applyAlignment="1">
      <alignment horizontal="left" vertical="center" wrapText="1"/>
    </xf>
    <xf numFmtId="49" fontId="46" fillId="7" borderId="1" xfId="0" applyNumberFormat="1" applyFont="1" applyFill="1" applyBorder="1" applyAlignment="1">
      <alignment horizontal="center" vertical="center" wrapText="1"/>
    </xf>
    <xf numFmtId="0" fontId="46" fillId="7" borderId="1" xfId="0" applyFont="1" applyFill="1" applyBorder="1" applyAlignment="1">
      <alignment horizontal="center" vertical="center" wrapText="1"/>
    </xf>
    <xf numFmtId="49" fontId="46" fillId="7" borderId="1" xfId="0" applyNumberFormat="1" applyFont="1" applyFill="1" applyBorder="1" applyAlignment="1">
      <alignment horizontal="left" vertical="center" wrapText="1"/>
    </xf>
    <xf numFmtId="49" fontId="46" fillId="7" borderId="1" xfId="0" applyNumberFormat="1" applyFont="1" applyFill="1" applyBorder="1" applyAlignment="1">
      <alignment horizontal="left" vertical="top" wrapText="1"/>
    </xf>
    <xf numFmtId="49" fontId="46" fillId="7" borderId="1" xfId="0" applyNumberFormat="1" applyFont="1" applyFill="1" applyBorder="1" applyAlignment="1">
      <alignment horizontal="left" wrapText="1"/>
    </xf>
    <xf numFmtId="49" fontId="45" fillId="7" borderId="1" xfId="0" applyNumberFormat="1" applyFont="1" applyFill="1" applyBorder="1" applyAlignment="1">
      <alignment horizontal="center" vertical="center" wrapText="1"/>
    </xf>
    <xf numFmtId="49" fontId="45" fillId="7" borderId="1" xfId="0" applyNumberFormat="1" applyFont="1" applyFill="1" applyBorder="1" applyAlignment="1">
      <alignment horizontal="left" vertical="top" wrapText="1"/>
    </xf>
    <xf numFmtId="0" fontId="44" fillId="7" borderId="1" xfId="0" applyFont="1" applyFill="1" applyBorder="1" applyAlignment="1">
      <alignment horizontal="justify" vertical="top" wrapText="1"/>
    </xf>
    <xf numFmtId="49" fontId="44" fillId="7" borderId="1" xfId="0" applyNumberFormat="1" applyFont="1" applyFill="1" applyBorder="1" applyAlignment="1">
      <alignment horizontal="center" vertical="top" wrapText="1"/>
    </xf>
    <xf numFmtId="49" fontId="40" fillId="7" borderId="1" xfId="0" applyNumberFormat="1" applyFont="1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/>
    </xf>
    <xf numFmtId="49" fontId="48" fillId="7" borderId="1" xfId="2" applyNumberFormat="1" applyFont="1" applyFill="1" applyBorder="1" applyAlignment="1">
      <alignment horizontal="left" vertical="center" wrapText="1"/>
    </xf>
    <xf numFmtId="49" fontId="48" fillId="7" borderId="5" xfId="2" applyNumberFormat="1" applyFont="1" applyFill="1" applyBorder="1" applyAlignment="1">
      <alignment horizontal="center" vertical="center" wrapText="1"/>
    </xf>
    <xf numFmtId="0" fontId="0" fillId="7" borderId="1" xfId="2" applyFont="1" applyFill="1" applyBorder="1" applyAlignment="1">
      <alignment horizontal="left" vertical="center"/>
    </xf>
    <xf numFmtId="0" fontId="49" fillId="7" borderId="1" xfId="0" applyFont="1" applyFill="1" applyBorder="1" applyAlignment="1">
      <alignment horizontal="center"/>
    </xf>
    <xf numFmtId="0" fontId="40" fillId="7" borderId="1" xfId="0" applyFont="1" applyFill="1" applyBorder="1" applyAlignment="1">
      <alignment vertical="center"/>
    </xf>
    <xf numFmtId="0" fontId="45" fillId="7" borderId="1" xfId="0" applyFont="1" applyFill="1" applyBorder="1" applyAlignment="1">
      <alignment vertical="center"/>
    </xf>
    <xf numFmtId="49" fontId="45" fillId="7" borderId="1" xfId="0" applyNumberFormat="1" applyFont="1" applyFill="1" applyBorder="1" applyAlignment="1">
      <alignment horizontal="center" vertical="center"/>
    </xf>
    <xf numFmtId="0" fontId="44" fillId="7" borderId="1" xfId="0" applyFont="1" applyFill="1" applyBorder="1" applyAlignment="1">
      <alignment horizontal="center" vertical="top" wrapText="1"/>
    </xf>
    <xf numFmtId="49" fontId="45" fillId="7" borderId="50" xfId="2" applyNumberFormat="1" applyFont="1" applyFill="1" applyBorder="1" applyAlignment="1">
      <alignment horizontal="left" vertical="center" wrapText="1"/>
    </xf>
    <xf numFmtId="0" fontId="40" fillId="7" borderId="50" xfId="2" applyFont="1" applyFill="1" applyBorder="1" applyAlignment="1">
      <alignment horizontal="left" vertical="top"/>
    </xf>
    <xf numFmtId="49" fontId="45" fillId="7" borderId="51" xfId="2" applyNumberFormat="1" applyFont="1" applyFill="1" applyBorder="1" applyAlignment="1">
      <alignment horizontal="center" vertical="center" wrapText="1"/>
    </xf>
    <xf numFmtId="0" fontId="0" fillId="7" borderId="50" xfId="0" applyFill="1" applyBorder="1" applyAlignment="1">
      <alignment horizontal="left" vertical="center"/>
    </xf>
    <xf numFmtId="0" fontId="0" fillId="7" borderId="50" xfId="0" applyFill="1" applyBorder="1" applyAlignment="1">
      <alignment horizontal="left" vertical="top"/>
    </xf>
    <xf numFmtId="49" fontId="0" fillId="7" borderId="51" xfId="0" applyNumberFormat="1" applyFill="1" applyBorder="1" applyAlignment="1">
      <alignment horizontal="center"/>
    </xf>
    <xf numFmtId="0" fontId="40" fillId="7" borderId="50" xfId="0" applyFont="1" applyFill="1" applyBorder="1" applyAlignment="1">
      <alignment horizontal="left" vertical="center"/>
    </xf>
    <xf numFmtId="0" fontId="40" fillId="7" borderId="50" xfId="0" applyFont="1" applyFill="1" applyBorder="1" applyAlignment="1">
      <alignment horizontal="left" vertical="top"/>
    </xf>
    <xf numFmtId="49" fontId="40" fillId="7" borderId="51" xfId="0" applyNumberFormat="1" applyFont="1" applyFill="1" applyBorder="1" applyAlignment="1">
      <alignment horizontal="center"/>
    </xf>
    <xf numFmtId="49" fontId="40" fillId="7" borderId="50" xfId="0" applyNumberFormat="1" applyFont="1" applyFill="1" applyBorder="1" applyAlignment="1">
      <alignment horizontal="center"/>
    </xf>
    <xf numFmtId="49" fontId="0" fillId="7" borderId="50" xfId="0" applyNumberFormat="1" applyFill="1" applyBorder="1" applyAlignment="1">
      <alignment horizontal="center"/>
    </xf>
    <xf numFmtId="49" fontId="45" fillId="7" borderId="51" xfId="2" applyNumberFormat="1" applyFont="1" applyFill="1" applyBorder="1" applyAlignment="1">
      <alignment horizontal="left" vertical="center" wrapText="1"/>
    </xf>
    <xf numFmtId="0" fontId="50" fillId="7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left" vertical="center"/>
    </xf>
    <xf numFmtId="49" fontId="45" fillId="8" borderId="1" xfId="2" applyNumberFormat="1" applyFont="1" applyFill="1" applyBorder="1" applyAlignment="1">
      <alignment horizontal="center" vertical="center"/>
    </xf>
    <xf numFmtId="0" fontId="18" fillId="8" borderId="1" xfId="1" applyFont="1" applyFill="1" applyBorder="1" applyAlignment="1" applyProtection="1">
      <alignment horizontal="center" vertical="center"/>
    </xf>
    <xf numFmtId="0" fontId="45" fillId="8" borderId="1" xfId="2" applyFont="1" applyFill="1" applyBorder="1" applyAlignment="1">
      <alignment horizontal="left"/>
    </xf>
    <xf numFmtId="49" fontId="45" fillId="8" borderId="1" xfId="2" applyNumberFormat="1" applyFont="1" applyFill="1" applyBorder="1" applyAlignment="1">
      <alignment horizontal="center"/>
    </xf>
    <xf numFmtId="0" fontId="45" fillId="8" borderId="1" xfId="2" applyFont="1" applyFill="1" applyBorder="1" applyAlignment="1">
      <alignment horizontal="left" wrapText="1"/>
    </xf>
    <xf numFmtId="0" fontId="45" fillId="8" borderId="1" xfId="0" applyFont="1" applyFill="1" applyBorder="1" applyAlignment="1">
      <alignment horizontal="left"/>
    </xf>
    <xf numFmtId="0" fontId="45" fillId="8" borderId="1" xfId="0" applyFont="1" applyFill="1" applyBorder="1" applyAlignment="1">
      <alignment horizontal="left" vertical="top"/>
    </xf>
    <xf numFmtId="0" fontId="45" fillId="8" borderId="1" xfId="0" applyFont="1" applyFill="1" applyBorder="1" applyAlignment="1">
      <alignment horizontal="left" vertical="top" wrapText="1"/>
    </xf>
    <xf numFmtId="49" fontId="45" fillId="8" borderId="1" xfId="2" applyNumberFormat="1" applyFont="1" applyFill="1" applyBorder="1" applyAlignment="1">
      <alignment horizontal="center" vertical="top"/>
    </xf>
    <xf numFmtId="0" fontId="40" fillId="8" borderId="1" xfId="0" applyFont="1" applyFill="1" applyBorder="1" applyAlignment="1">
      <alignment horizontal="left" vertical="center"/>
    </xf>
    <xf numFmtId="49" fontId="40" fillId="8" borderId="1" xfId="0" applyNumberFormat="1" applyFont="1" applyFill="1" applyBorder="1" applyAlignment="1">
      <alignment horizontal="center" vertical="center"/>
    </xf>
    <xf numFmtId="0" fontId="40" fillId="8" borderId="1" xfId="0" applyFont="1" applyFill="1" applyBorder="1" applyAlignment="1">
      <alignment horizontal="left"/>
    </xf>
    <xf numFmtId="49" fontId="40" fillId="8" borderId="1" xfId="0" applyNumberFormat="1" applyFont="1" applyFill="1" applyBorder="1" applyAlignment="1">
      <alignment horizontal="center"/>
    </xf>
    <xf numFmtId="49" fontId="45" fillId="8" borderId="1" xfId="0" applyNumberFormat="1" applyFont="1" applyFill="1" applyBorder="1" applyAlignment="1">
      <alignment horizontal="center"/>
    </xf>
    <xf numFmtId="0" fontId="1" fillId="8" borderId="1" xfId="2" applyFont="1" applyFill="1" applyBorder="1" applyAlignment="1">
      <alignment horizontal="left"/>
    </xf>
    <xf numFmtId="49" fontId="0" fillId="8" borderId="1" xfId="0" applyNumberFormat="1" applyFill="1" applyBorder="1" applyAlignment="1">
      <alignment horizontal="center"/>
    </xf>
    <xf numFmtId="0" fontId="40" fillId="8" borderId="1" xfId="2" applyFont="1" applyFill="1" applyBorder="1" applyAlignment="1">
      <alignment horizontal="left" vertical="top"/>
    </xf>
    <xf numFmtId="49" fontId="40" fillId="8" borderId="1" xfId="2" applyNumberFormat="1" applyFont="1" applyFill="1" applyBorder="1" applyAlignment="1">
      <alignment horizontal="center" vertical="top"/>
    </xf>
    <xf numFmtId="0" fontId="0" fillId="8" borderId="1" xfId="0" applyFill="1" applyBorder="1" applyAlignment="1">
      <alignment horizontal="left"/>
    </xf>
    <xf numFmtId="49" fontId="0" fillId="8" borderId="1" xfId="0" applyNumberFormat="1" applyFont="1" applyFill="1" applyBorder="1" applyAlignment="1">
      <alignment horizontal="center"/>
    </xf>
    <xf numFmtId="0" fontId="45" fillId="8" borderId="1" xfId="2" applyFont="1" applyFill="1" applyBorder="1" applyAlignment="1">
      <alignment horizontal="left" vertical="top"/>
    </xf>
    <xf numFmtId="0" fontId="0" fillId="8" borderId="1" xfId="0" applyFill="1" applyBorder="1" applyAlignment="1">
      <alignment horizontal="left" vertical="center"/>
    </xf>
    <xf numFmtId="0" fontId="51" fillId="9" borderId="1" xfId="0" applyFont="1" applyFill="1" applyBorder="1" applyAlignment="1">
      <alignment horizontal="left"/>
    </xf>
    <xf numFmtId="0" fontId="52" fillId="9" borderId="1" xfId="0" applyFont="1" applyFill="1" applyBorder="1" applyAlignment="1">
      <alignment horizontal="left"/>
    </xf>
    <xf numFmtId="49" fontId="45" fillId="9" borderId="1" xfId="0" applyNumberFormat="1" applyFont="1" applyFill="1" applyBorder="1" applyAlignment="1">
      <alignment horizontal="center"/>
    </xf>
    <xf numFmtId="49" fontId="45" fillId="9" borderId="1" xfId="0" applyNumberFormat="1" applyFont="1" applyFill="1" applyBorder="1" applyAlignment="1">
      <alignment horizontal="center" vertical="center"/>
    </xf>
    <xf numFmtId="0" fontId="53" fillId="9" borderId="1" xfId="0" applyFont="1" applyFill="1" applyBorder="1" applyAlignment="1">
      <alignment horizontal="left"/>
    </xf>
    <xf numFmtId="0" fontId="51" fillId="8" borderId="1" xfId="0" applyFont="1" applyFill="1" applyBorder="1" applyAlignment="1">
      <alignment horizontal="left"/>
    </xf>
    <xf numFmtId="0" fontId="51" fillId="10" borderId="1" xfId="0" applyFont="1" applyFill="1" applyBorder="1" applyAlignment="1">
      <alignment horizontal="left"/>
    </xf>
    <xf numFmtId="0" fontId="52" fillId="10" borderId="1" xfId="0" applyFont="1" applyFill="1" applyBorder="1" applyAlignment="1">
      <alignment horizontal="left"/>
    </xf>
    <xf numFmtId="49" fontId="45" fillId="10" borderId="1" xfId="0" applyNumberFormat="1" applyFont="1" applyFill="1" applyBorder="1" applyAlignment="1">
      <alignment horizontal="center"/>
    </xf>
    <xf numFmtId="49" fontId="54" fillId="8" borderId="1" xfId="2" applyNumberFormat="1" applyFont="1" applyFill="1" applyBorder="1" applyAlignment="1">
      <alignment horizontal="center"/>
    </xf>
    <xf numFmtId="0" fontId="54" fillId="8" borderId="1" xfId="2" applyFont="1" applyFill="1" applyBorder="1" applyAlignment="1">
      <alignment horizontal="left"/>
    </xf>
    <xf numFmtId="49" fontId="54" fillId="8" borderId="1" xfId="2" applyNumberFormat="1" applyFont="1" applyFill="1" applyBorder="1" applyAlignment="1">
      <alignment horizontal="center" vertical="center"/>
    </xf>
    <xf numFmtId="0" fontId="40" fillId="8" borderId="1" xfId="2" applyFont="1" applyFill="1" applyBorder="1" applyAlignment="1">
      <alignment horizontal="left"/>
    </xf>
    <xf numFmtId="49" fontId="40" fillId="8" borderId="1" xfId="2" applyNumberFormat="1" applyFont="1" applyFill="1" applyBorder="1" applyAlignment="1">
      <alignment horizontal="center"/>
    </xf>
    <xf numFmtId="0" fontId="40" fillId="8" borderId="1" xfId="0" applyFont="1" applyFill="1" applyBorder="1"/>
    <xf numFmtId="0" fontId="40" fillId="8" borderId="1" xfId="0" applyFont="1" applyFill="1" applyBorder="1" applyAlignment="1">
      <alignment horizontal="center"/>
    </xf>
    <xf numFmtId="0" fontId="45" fillId="8" borderId="49" xfId="12" applyFont="1" applyFill="1" applyBorder="1" applyAlignment="1" applyProtection="1">
      <alignment horizontal="center" vertical="center"/>
    </xf>
    <xf numFmtId="0" fontId="45" fillId="8" borderId="4" xfId="12" applyFont="1" applyFill="1" applyBorder="1" applyAlignment="1" applyProtection="1">
      <alignment horizontal="center" vertical="center"/>
    </xf>
    <xf numFmtId="0" fontId="40" fillId="8" borderId="35" xfId="0" applyFont="1" applyFill="1" applyBorder="1"/>
    <xf numFmtId="0" fontId="40" fillId="8" borderId="35" xfId="0" applyFont="1" applyFill="1" applyBorder="1" applyAlignment="1">
      <alignment horizontal="center"/>
    </xf>
    <xf numFmtId="0" fontId="45" fillId="11" borderId="1" xfId="2" applyFont="1" applyFill="1" applyBorder="1" applyAlignment="1">
      <alignment horizontal="left"/>
    </xf>
    <xf numFmtId="0" fontId="45" fillId="11" borderId="1" xfId="2" applyFont="1" applyFill="1" applyBorder="1" applyAlignment="1">
      <alignment horizontal="left" wrapText="1"/>
    </xf>
    <xf numFmtId="0" fontId="45" fillId="11" borderId="1" xfId="0" applyFont="1" applyFill="1" applyBorder="1" applyAlignment="1">
      <alignment horizontal="center"/>
    </xf>
    <xf numFmtId="0" fontId="18" fillId="11" borderId="1" xfId="1" applyFont="1" applyFill="1" applyBorder="1" applyAlignment="1" applyProtection="1">
      <alignment horizontal="center" vertical="center"/>
    </xf>
    <xf numFmtId="49" fontId="45" fillId="11" borderId="1" xfId="2" applyNumberFormat="1" applyFont="1" applyFill="1" applyBorder="1" applyAlignment="1">
      <alignment horizontal="center"/>
    </xf>
    <xf numFmtId="49" fontId="45" fillId="11" borderId="1" xfId="2" applyNumberFormat="1" applyFont="1" applyFill="1" applyBorder="1" applyAlignment="1">
      <alignment horizontal="center" vertical="center"/>
    </xf>
    <xf numFmtId="0" fontId="45" fillId="11" borderId="34" xfId="2" applyFont="1" applyFill="1" applyBorder="1" applyAlignment="1">
      <alignment horizontal="left"/>
    </xf>
    <xf numFmtId="0" fontId="45" fillId="11" borderId="34" xfId="2" applyFont="1" applyFill="1" applyBorder="1" applyAlignment="1">
      <alignment horizontal="left" wrapText="1"/>
    </xf>
    <xf numFmtId="0" fontId="45" fillId="11" borderId="35" xfId="2" applyFont="1" applyFill="1" applyBorder="1" applyAlignment="1">
      <alignment horizontal="left" wrapText="1"/>
    </xf>
    <xf numFmtId="49" fontId="45" fillId="11" borderId="35" xfId="2" applyNumberFormat="1" applyFont="1" applyFill="1" applyBorder="1" applyAlignment="1">
      <alignment horizontal="center"/>
    </xf>
    <xf numFmtId="0" fontId="40" fillId="11" borderId="1" xfId="0" applyFont="1" applyFill="1" applyBorder="1"/>
    <xf numFmtId="0" fontId="0" fillId="11" borderId="35" xfId="0" applyFill="1" applyBorder="1"/>
    <xf numFmtId="49" fontId="0" fillId="11" borderId="35" xfId="0" applyNumberFormat="1" applyFont="1" applyFill="1" applyBorder="1" applyAlignment="1">
      <alignment horizontal="center"/>
    </xf>
    <xf numFmtId="49" fontId="45" fillId="11" borderId="35" xfId="2" applyNumberFormat="1" applyFont="1" applyFill="1" applyBorder="1" applyAlignment="1">
      <alignment horizontal="center" vertical="center"/>
    </xf>
    <xf numFmtId="0" fontId="40" fillId="11" borderId="1" xfId="0" applyFont="1" applyFill="1" applyBorder="1" applyAlignment="1">
      <alignment horizontal="left"/>
    </xf>
    <xf numFmtId="49" fontId="40" fillId="11" borderId="1" xfId="0" applyNumberFormat="1" applyFont="1" applyFill="1" applyBorder="1" applyAlignment="1">
      <alignment horizontal="center"/>
    </xf>
    <xf numFmtId="0" fontId="0" fillId="11" borderId="1" xfId="2" applyFont="1" applyFill="1" applyBorder="1" applyAlignment="1">
      <alignment horizontal="left"/>
    </xf>
    <xf numFmtId="49" fontId="0" fillId="11" borderId="1" xfId="2" applyNumberFormat="1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49" fontId="0" fillId="11" borderId="1" xfId="2" applyNumberFormat="1" applyFont="1" applyFill="1" applyBorder="1" applyAlignment="1">
      <alignment horizontal="left"/>
    </xf>
    <xf numFmtId="0" fontId="45" fillId="11" borderId="4" xfId="12" applyFont="1" applyFill="1" applyBorder="1" applyAlignment="1" applyProtection="1">
      <alignment horizontal="center" vertical="center"/>
    </xf>
    <xf numFmtId="0" fontId="45" fillId="11" borderId="1" xfId="2" applyFont="1" applyFill="1" applyBorder="1" applyAlignment="1">
      <alignment horizontal="center" wrapText="1"/>
    </xf>
    <xf numFmtId="49" fontId="45" fillId="11" borderId="1" xfId="2" applyNumberFormat="1" applyFont="1" applyFill="1" applyBorder="1" applyAlignment="1">
      <alignment horizontal="center" wrapText="1"/>
    </xf>
    <xf numFmtId="0" fontId="0" fillId="11" borderId="1" xfId="0" applyFont="1" applyFill="1" applyBorder="1" applyAlignment="1">
      <alignment horizontal="left"/>
    </xf>
    <xf numFmtId="49" fontId="0" fillId="11" borderId="1" xfId="0" applyNumberFormat="1" applyFont="1" applyFill="1" applyBorder="1" applyAlignment="1">
      <alignment horizontal="center"/>
    </xf>
    <xf numFmtId="49" fontId="45" fillId="11" borderId="4" xfId="12" applyNumberFormat="1" applyFont="1" applyFill="1" applyBorder="1" applyAlignment="1" applyProtection="1">
      <alignment horizontal="center" vertical="center"/>
    </xf>
    <xf numFmtId="0" fontId="45" fillId="11" borderId="1" xfId="12" applyFont="1" applyFill="1" applyBorder="1" applyAlignment="1" applyProtection="1">
      <alignment horizontal="center" vertical="center"/>
    </xf>
    <xf numFmtId="0" fontId="46" fillId="11" borderId="1" xfId="2" applyFont="1" applyFill="1" applyBorder="1" applyAlignment="1">
      <alignment horizontal="justify" vertical="top" wrapText="1"/>
    </xf>
    <xf numFmtId="49" fontId="46" fillId="11" borderId="1" xfId="2" applyNumberFormat="1" applyFont="1" applyFill="1" applyBorder="1" applyAlignment="1">
      <alignment horizontal="center" vertical="top" wrapText="1"/>
    </xf>
    <xf numFmtId="0" fontId="45" fillId="11" borderId="1" xfId="1" applyFont="1" applyFill="1" applyBorder="1" applyAlignment="1" applyProtection="1">
      <alignment horizontal="center" vertical="center"/>
    </xf>
    <xf numFmtId="49" fontId="46" fillId="11" borderId="1" xfId="2" quotePrefix="1" applyNumberFormat="1" applyFont="1" applyFill="1" applyBorder="1" applyAlignment="1">
      <alignment horizontal="center" vertical="top" wrapText="1"/>
    </xf>
    <xf numFmtId="0" fontId="40" fillId="12" borderId="1" xfId="0" applyFont="1" applyFill="1" applyBorder="1"/>
    <xf numFmtId="49" fontId="40" fillId="12" borderId="1" xfId="0" applyNumberFormat="1" applyFont="1" applyFill="1" applyBorder="1" applyAlignment="1">
      <alignment horizontal="center"/>
    </xf>
    <xf numFmtId="0" fontId="18" fillId="12" borderId="1" xfId="1" applyFont="1" applyFill="1" applyBorder="1" applyAlignment="1" applyProtection="1">
      <alignment horizontal="center" vertical="center"/>
    </xf>
    <xf numFmtId="0" fontId="0" fillId="12" borderId="1" xfId="0" applyFill="1" applyBorder="1"/>
    <xf numFmtId="49" fontId="0" fillId="12" borderId="1" xfId="0" applyNumberFormat="1" applyFill="1" applyBorder="1" applyAlignment="1">
      <alignment horizontal="center"/>
    </xf>
    <xf numFmtId="0" fontId="40" fillId="12" borderId="1" xfId="0" applyFont="1" applyFill="1" applyBorder="1" applyAlignment="1">
      <alignment horizontal="center"/>
    </xf>
    <xf numFmtId="0" fontId="31" fillId="0" borderId="1" xfId="0" applyFont="1" applyBorder="1" applyAlignment="1">
      <alignment horizontal="left" vertical="center"/>
    </xf>
    <xf numFmtId="168" fontId="32" fillId="2" borderId="1" xfId="10" applyNumberFormat="1" applyFont="1" applyFill="1" applyBorder="1" applyAlignment="1" applyProtection="1">
      <alignment horizontal="left" vertical="center" wrapText="1"/>
      <protection locked="0"/>
    </xf>
    <xf numFmtId="0" fontId="55" fillId="0" borderId="1" xfId="0" applyFont="1" applyBorder="1"/>
    <xf numFmtId="0" fontId="18" fillId="0" borderId="1" xfId="1" applyFont="1" applyFill="1" applyBorder="1" applyAlignment="1" applyProtection="1">
      <alignment horizontal="left" vertical="center" indent="1"/>
    </xf>
    <xf numFmtId="0" fontId="55" fillId="0" borderId="1" xfId="0" applyFont="1" applyBorder="1" applyAlignment="1">
      <alignment vertical="center"/>
    </xf>
    <xf numFmtId="3" fontId="23" fillId="2" borderId="1" xfId="1" applyNumberFormat="1" applyFont="1" applyFill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vertical="center" wrapText="1"/>
    </xf>
    <xf numFmtId="0" fontId="55" fillId="0" borderId="0" xfId="0" applyFont="1"/>
    <xf numFmtId="17" fontId="18" fillId="0" borderId="2" xfId="1" applyNumberFormat="1" applyFont="1" applyFill="1" applyBorder="1" applyAlignment="1" applyProtection="1">
      <alignment horizontal="left" vertical="center" wrapText="1" indent="1"/>
    </xf>
    <xf numFmtId="2" fontId="0" fillId="0" borderId="6" xfId="0" applyNumberFormat="1" applyBorder="1"/>
    <xf numFmtId="0" fontId="0" fillId="2" borderId="1" xfId="0" applyFill="1" applyBorder="1"/>
    <xf numFmtId="0" fontId="0" fillId="0" borderId="6" xfId="0" applyFill="1" applyBorder="1"/>
    <xf numFmtId="0" fontId="55" fillId="0" borderId="1" xfId="0" applyFont="1" applyFill="1" applyBorder="1"/>
    <xf numFmtId="2" fontId="0" fillId="0" borderId="6" xfId="0" applyNumberFormat="1" applyFill="1" applyBorder="1"/>
    <xf numFmtId="0" fontId="55" fillId="0" borderId="0" xfId="0" applyFont="1" applyFill="1"/>
    <xf numFmtId="168" fontId="32" fillId="0" borderId="1" xfId="1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/>
    <xf numFmtId="0" fontId="12" fillId="0" borderId="1" xfId="0" applyFont="1" applyFill="1" applyBorder="1"/>
    <xf numFmtId="0" fontId="18" fillId="0" borderId="1" xfId="2" applyFont="1" applyFill="1" applyBorder="1" applyAlignment="1" applyProtection="1">
      <alignment horizontal="left" vertical="top"/>
    </xf>
    <xf numFmtId="0" fontId="56" fillId="0" borderId="2" xfId="0" applyFont="1" applyFill="1" applyBorder="1"/>
    <xf numFmtId="49" fontId="56" fillId="0" borderId="2" xfId="0" applyNumberFormat="1" applyFont="1" applyFill="1" applyBorder="1"/>
    <xf numFmtId="3" fontId="18" fillId="2" borderId="1" xfId="1" applyNumberFormat="1" applyFont="1" applyFill="1" applyBorder="1" applyAlignment="1" applyProtection="1">
      <alignment horizontal="left" vertical="center" wrapText="1"/>
      <protection locked="0"/>
    </xf>
    <xf numFmtId="4" fontId="23" fillId="5" borderId="1" xfId="1" applyNumberFormat="1" applyFont="1" applyFill="1" applyBorder="1" applyAlignment="1" applyProtection="1">
      <alignment horizontal="right" vertical="center"/>
    </xf>
    <xf numFmtId="4" fontId="18" fillId="5" borderId="1" xfId="1" applyNumberFormat="1" applyFont="1" applyFill="1" applyBorder="1" applyAlignment="1" applyProtection="1">
      <alignment horizontal="right" vertical="center" wrapText="1"/>
    </xf>
    <xf numFmtId="0" fontId="18" fillId="5" borderId="0" xfId="0" applyFont="1" applyFill="1" applyAlignment="1" applyProtection="1">
      <alignment horizontal="right"/>
    </xf>
    <xf numFmtId="0" fontId="18" fillId="2" borderId="0" xfId="0" applyFont="1" applyFill="1" applyAlignment="1" applyProtection="1">
      <alignment horizontal="right"/>
    </xf>
    <xf numFmtId="0" fontId="0" fillId="0" borderId="6" xfId="0" applyBorder="1" applyAlignment="1">
      <alignment horizontal="right"/>
    </xf>
    <xf numFmtId="0" fontId="0" fillId="7" borderId="6" xfId="0" applyFill="1" applyBorder="1" applyAlignment="1">
      <alignment horizontal="right"/>
    </xf>
    <xf numFmtId="2" fontId="0" fillId="0" borderId="6" xfId="0" applyNumberFormat="1" applyBorder="1" applyAlignment="1">
      <alignment horizontal="right"/>
    </xf>
    <xf numFmtId="0" fontId="23" fillId="2" borderId="0" xfId="0" applyFont="1" applyFill="1" applyAlignment="1" applyProtection="1">
      <alignment horizontal="right"/>
      <protection locked="0"/>
    </xf>
    <xf numFmtId="0" fontId="0" fillId="2" borderId="0" xfId="0" applyFill="1" applyAlignment="1" applyProtection="1">
      <alignment horizontal="right"/>
      <protection locked="0"/>
    </xf>
    <xf numFmtId="0" fontId="18" fillId="2" borderId="0" xfId="0" applyFont="1" applyFill="1" applyAlignment="1" applyProtection="1">
      <alignment horizontal="right"/>
      <protection locked="0"/>
    </xf>
    <xf numFmtId="0" fontId="18" fillId="2" borderId="3" xfId="0" applyFont="1" applyFill="1" applyBorder="1" applyAlignment="1" applyProtection="1">
      <alignment horizontal="right"/>
      <protection locked="0"/>
    </xf>
    <xf numFmtId="0" fontId="17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40" fillId="13" borderId="1" xfId="0" applyFont="1" applyFill="1" applyBorder="1"/>
    <xf numFmtId="49" fontId="40" fillId="13" borderId="1" xfId="0" applyNumberFormat="1" applyFont="1" applyFill="1" applyBorder="1" applyAlignment="1">
      <alignment horizontal="center"/>
    </xf>
    <xf numFmtId="0" fontId="18" fillId="13" borderId="1" xfId="1" applyFont="1" applyFill="1" applyBorder="1" applyAlignment="1" applyProtection="1">
      <alignment horizontal="left" vertical="center"/>
    </xf>
    <xf numFmtId="3" fontId="23" fillId="13" borderId="1" xfId="1" applyNumberFormat="1" applyFont="1" applyFill="1" applyBorder="1" applyAlignment="1" applyProtection="1">
      <alignment horizontal="right" vertical="center" wrapText="1"/>
    </xf>
    <xf numFmtId="0" fontId="45" fillId="13" borderId="4" xfId="12" applyFont="1" applyFill="1" applyBorder="1" applyAlignment="1" applyProtection="1">
      <alignment horizontal="center" vertical="center"/>
    </xf>
    <xf numFmtId="49" fontId="0" fillId="13" borderId="1" xfId="0" applyNumberFormat="1" applyFill="1" applyBorder="1" applyAlignment="1">
      <alignment horizontal="center"/>
    </xf>
    <xf numFmtId="0" fontId="45" fillId="13" borderId="35" xfId="0" applyFont="1" applyFill="1" applyBorder="1" applyAlignment="1">
      <alignment horizontal="left"/>
    </xf>
    <xf numFmtId="0" fontId="40" fillId="14" borderId="1" xfId="0" applyFont="1" applyFill="1" applyBorder="1"/>
    <xf numFmtId="49" fontId="40" fillId="14" borderId="1" xfId="0" applyNumberFormat="1" applyFont="1" applyFill="1" applyBorder="1" applyAlignment="1">
      <alignment horizontal="center"/>
    </xf>
    <xf numFmtId="0" fontId="18" fillId="14" borderId="1" xfId="1" applyFont="1" applyFill="1" applyBorder="1" applyAlignment="1" applyProtection="1">
      <alignment horizontal="left" vertical="center"/>
    </xf>
    <xf numFmtId="3" fontId="23" fillId="14" borderId="1" xfId="1" applyNumberFormat="1" applyFont="1" applyFill="1" applyBorder="1" applyAlignment="1" applyProtection="1">
      <alignment horizontal="right" vertical="center" wrapText="1"/>
    </xf>
    <xf numFmtId="0" fontId="45" fillId="14" borderId="1" xfId="2" applyFont="1" applyFill="1" applyBorder="1" applyAlignment="1"/>
    <xf numFmtId="0" fontId="45" fillId="14" borderId="1" xfId="2" applyFont="1" applyFill="1" applyBorder="1" applyAlignment="1">
      <alignment vertical="center"/>
    </xf>
    <xf numFmtId="0" fontId="45" fillId="14" borderId="1" xfId="0" applyFont="1" applyFill="1" applyBorder="1" applyAlignment="1"/>
    <xf numFmtId="0" fontId="45" fillId="14" borderId="1" xfId="0" applyFont="1" applyFill="1" applyBorder="1" applyAlignment="1">
      <alignment wrapText="1"/>
    </xf>
    <xf numFmtId="0" fontId="45" fillId="14" borderId="1" xfId="2" applyFont="1" applyFill="1" applyBorder="1" applyAlignment="1">
      <alignment wrapText="1"/>
    </xf>
    <xf numFmtId="49" fontId="0" fillId="14" borderId="1" xfId="0" applyNumberFormat="1" applyFill="1" applyBorder="1" applyAlignment="1">
      <alignment horizontal="center"/>
    </xf>
    <xf numFmtId="0" fontId="45" fillId="14" borderId="1" xfId="2" applyFont="1" applyFill="1" applyBorder="1" applyAlignment="1">
      <alignment horizontal="left"/>
    </xf>
    <xf numFmtId="49" fontId="45" fillId="14" borderId="1" xfId="2" applyNumberFormat="1" applyFont="1" applyFill="1" applyBorder="1" applyAlignment="1">
      <alignment horizontal="center"/>
    </xf>
    <xf numFmtId="49" fontId="45" fillId="14" borderId="1" xfId="2" applyNumberFormat="1" applyFont="1" applyFill="1" applyBorder="1" applyAlignment="1">
      <alignment horizontal="center" vertical="center"/>
    </xf>
    <xf numFmtId="0" fontId="45" fillId="14" borderId="1" xfId="0" applyFont="1" applyFill="1" applyBorder="1" applyAlignment="1">
      <alignment horizontal="left"/>
    </xf>
    <xf numFmtId="49" fontId="45" fillId="14" borderId="1" xfId="0" applyNumberFormat="1" applyFont="1" applyFill="1" applyBorder="1" applyAlignment="1">
      <alignment horizontal="center"/>
    </xf>
    <xf numFmtId="0" fontId="45" fillId="14" borderId="1" xfId="0" applyFont="1" applyFill="1" applyBorder="1" applyAlignment="1">
      <alignment horizontal="center" wrapText="1"/>
    </xf>
    <xf numFmtId="0" fontId="56" fillId="0" borderId="34" xfId="0" applyFont="1" applyFill="1" applyBorder="1"/>
    <xf numFmtId="49" fontId="56" fillId="0" borderId="34" xfId="0" applyNumberFormat="1" applyFont="1" applyFill="1" applyBorder="1"/>
    <xf numFmtId="0" fontId="0" fillId="0" borderId="9" xfId="0" applyBorder="1"/>
    <xf numFmtId="0" fontId="0" fillId="0" borderId="9" xfId="0" applyBorder="1" applyAlignment="1">
      <alignment horizontal="right"/>
    </xf>
    <xf numFmtId="3" fontId="23" fillId="2" borderId="35" xfId="1" applyNumberFormat="1" applyFont="1" applyFill="1" applyBorder="1" applyAlignment="1" applyProtection="1">
      <alignment horizontal="center" vertical="center" wrapText="1"/>
      <protection locked="0"/>
    </xf>
    <xf numFmtId="0" fontId="0" fillId="14" borderId="1" xfId="0" applyFill="1" applyBorder="1"/>
    <xf numFmtId="0" fontId="45" fillId="14" borderId="1" xfId="12" applyFont="1" applyFill="1" applyBorder="1" applyAlignment="1" applyProtection="1">
      <alignment horizontal="center" vertical="center"/>
    </xf>
    <xf numFmtId="0" fontId="45" fillId="14" borderId="1" xfId="2" applyFont="1" applyFill="1" applyBorder="1" applyAlignment="1">
      <alignment vertical="center" wrapText="1"/>
    </xf>
    <xf numFmtId="0" fontId="45" fillId="13" borderId="48" xfId="0" applyFont="1" applyFill="1" applyBorder="1" applyAlignment="1">
      <alignment horizontal="left"/>
    </xf>
    <xf numFmtId="49" fontId="45" fillId="13" borderId="35" xfId="0" applyNumberFormat="1" applyFont="1" applyFill="1" applyBorder="1" applyAlignment="1">
      <alignment horizontal="center"/>
    </xf>
    <xf numFmtId="0" fontId="0" fillId="13" borderId="1" xfId="0" applyFill="1" applyBorder="1"/>
    <xf numFmtId="0" fontId="45" fillId="13" borderId="1" xfId="0" applyFont="1" applyFill="1" applyBorder="1" applyAlignment="1">
      <alignment horizontal="left" wrapText="1"/>
    </xf>
    <xf numFmtId="49" fontId="45" fillId="13" borderId="1" xfId="0" applyNumberFormat="1" applyFont="1" applyFill="1" applyBorder="1" applyAlignment="1">
      <alignment horizontal="center" wrapText="1"/>
    </xf>
    <xf numFmtId="0" fontId="45" fillId="13" borderId="4" xfId="1" applyFont="1" applyFill="1" applyBorder="1" applyAlignment="1" applyProtection="1">
      <alignment horizontal="center" vertical="center"/>
    </xf>
    <xf numFmtId="0" fontId="57" fillId="13" borderId="1" xfId="0" applyFont="1" applyFill="1" applyBorder="1"/>
    <xf numFmtId="0" fontId="0" fillId="13" borderId="1" xfId="0" applyFont="1" applyFill="1" applyBorder="1" applyAlignment="1">
      <alignment horizontal="left"/>
    </xf>
    <xf numFmtId="49" fontId="0" fillId="13" borderId="1" xfId="0" applyNumberFormat="1" applyFont="1" applyFill="1" applyBorder="1" applyAlignment="1">
      <alignment horizontal="center"/>
    </xf>
    <xf numFmtId="0" fontId="40" fillId="13" borderId="1" xfId="2" applyFont="1" applyFill="1" applyBorder="1" applyAlignment="1">
      <alignment horizontal="left"/>
    </xf>
    <xf numFmtId="49" fontId="40" fillId="13" borderId="1" xfId="2" applyNumberFormat="1" applyFont="1" applyFill="1" applyBorder="1" applyAlignment="1">
      <alignment horizontal="center"/>
    </xf>
    <xf numFmtId="49" fontId="40" fillId="13" borderId="1" xfId="2" applyNumberFormat="1" applyFont="1" applyFill="1" applyBorder="1" applyAlignment="1">
      <alignment horizontal="center" vertical="center"/>
    </xf>
    <xf numFmtId="0" fontId="40" fillId="15" borderId="1" xfId="0" applyFont="1" applyFill="1" applyBorder="1" applyAlignment="1">
      <alignment horizontal="left"/>
    </xf>
    <xf numFmtId="49" fontId="40" fillId="15" borderId="1" xfId="0" applyNumberFormat="1" applyFont="1" applyFill="1" applyBorder="1" applyAlignment="1">
      <alignment horizontal="center"/>
    </xf>
    <xf numFmtId="0" fontId="18" fillId="15" borderId="1" xfId="1" applyFont="1" applyFill="1" applyBorder="1" applyAlignment="1" applyProtection="1">
      <alignment horizontal="left" vertical="center"/>
    </xf>
    <xf numFmtId="3" fontId="23" fillId="15" borderId="1" xfId="1" applyNumberFormat="1" applyFont="1" applyFill="1" applyBorder="1" applyAlignment="1" applyProtection="1">
      <alignment horizontal="right" vertical="center" wrapText="1"/>
    </xf>
    <xf numFmtId="0" fontId="45" fillId="15" borderId="1" xfId="1" applyFont="1" applyFill="1" applyBorder="1" applyAlignment="1" applyProtection="1">
      <alignment horizontal="center" vertical="center"/>
    </xf>
    <xf numFmtId="0" fontId="45" fillId="15" borderId="1" xfId="2" applyFont="1" applyFill="1" applyBorder="1" applyAlignment="1">
      <alignment horizontal="left"/>
    </xf>
    <xf numFmtId="49" fontId="45" fillId="15" borderId="1" xfId="2" applyNumberFormat="1" applyFont="1" applyFill="1" applyBorder="1" applyAlignment="1">
      <alignment horizontal="center"/>
    </xf>
    <xf numFmtId="0" fontId="45" fillId="15" borderId="4" xfId="1" applyFont="1" applyFill="1" applyBorder="1" applyAlignment="1" applyProtection="1">
      <alignment horizontal="center" vertical="center"/>
    </xf>
    <xf numFmtId="0" fontId="18" fillId="15" borderId="1" xfId="1" applyFont="1" applyFill="1" applyBorder="1" applyAlignment="1" applyProtection="1">
      <alignment horizontal="center" vertical="center"/>
    </xf>
    <xf numFmtId="49" fontId="45" fillId="15" borderId="1" xfId="2" applyNumberFormat="1" applyFont="1" applyFill="1" applyBorder="1" applyAlignment="1">
      <alignment horizontal="center" vertical="center"/>
    </xf>
    <xf numFmtId="0" fontId="45" fillId="15" borderId="1" xfId="2" applyFont="1" applyFill="1" applyBorder="1" applyAlignment="1">
      <alignment horizontal="left" wrapText="1"/>
    </xf>
    <xf numFmtId="0" fontId="45" fillId="15" borderId="34" xfId="2" applyFont="1" applyFill="1" applyBorder="1" applyAlignment="1">
      <alignment horizontal="left"/>
    </xf>
    <xf numFmtId="0" fontId="45" fillId="15" borderId="34" xfId="2" applyFont="1" applyFill="1" applyBorder="1" applyAlignment="1">
      <alignment horizontal="left" wrapText="1"/>
    </xf>
    <xf numFmtId="0" fontId="45" fillId="15" borderId="0" xfId="0" applyFont="1" applyFill="1" applyAlignment="1">
      <alignment horizontal="left"/>
    </xf>
    <xf numFmtId="0" fontId="0" fillId="15" borderId="1" xfId="0" applyFont="1" applyFill="1" applyBorder="1" applyAlignment="1">
      <alignment horizontal="left"/>
    </xf>
    <xf numFmtId="49" fontId="0" fillId="15" borderId="1" xfId="0" applyNumberFormat="1" applyFont="1" applyFill="1" applyBorder="1" applyAlignment="1">
      <alignment horizontal="center"/>
    </xf>
    <xf numFmtId="0" fontId="45" fillId="15" borderId="4" xfId="12" applyFont="1" applyFill="1" applyBorder="1" applyAlignment="1" applyProtection="1">
      <alignment horizontal="center" vertical="center"/>
    </xf>
    <xf numFmtId="0" fontId="45" fillId="15" borderId="5" xfId="2" applyFont="1" applyFill="1" applyBorder="1" applyAlignment="1">
      <alignment horizontal="left"/>
    </xf>
    <xf numFmtId="0" fontId="45" fillId="15" borderId="1" xfId="0" applyFont="1" applyFill="1" applyBorder="1" applyAlignment="1">
      <alignment horizontal="left"/>
    </xf>
    <xf numFmtId="0" fontId="45" fillId="15" borderId="5" xfId="0" applyFont="1" applyFill="1" applyBorder="1" applyAlignment="1">
      <alignment horizontal="left"/>
    </xf>
    <xf numFmtId="0" fontId="45" fillId="15" borderId="1" xfId="0" applyFont="1" applyFill="1" applyBorder="1" applyAlignment="1">
      <alignment horizontal="center"/>
    </xf>
    <xf numFmtId="0" fontId="47" fillId="15" borderId="1" xfId="2" applyFont="1" applyFill="1" applyBorder="1" applyAlignment="1">
      <alignment horizontal="left"/>
    </xf>
    <xf numFmtId="0" fontId="45" fillId="15" borderId="34" xfId="0" applyFont="1" applyFill="1" applyBorder="1" applyAlignment="1">
      <alignment horizontal="left"/>
    </xf>
    <xf numFmtId="0" fontId="45" fillId="15" borderId="52" xfId="0" applyFont="1" applyFill="1" applyBorder="1" applyAlignment="1">
      <alignment horizontal="left"/>
    </xf>
    <xf numFmtId="0" fontId="45" fillId="15" borderId="34" xfId="0" applyFont="1" applyFill="1" applyBorder="1" applyAlignment="1">
      <alignment horizontal="center"/>
    </xf>
    <xf numFmtId="49" fontId="45" fillId="0" borderId="5" xfId="2" applyNumberFormat="1" applyFont="1" applyFill="1" applyBorder="1" applyAlignment="1">
      <alignment horizontal="center"/>
    </xf>
    <xf numFmtId="0" fontId="18" fillId="8" borderId="1" xfId="1" applyFont="1" applyFill="1" applyBorder="1" applyAlignment="1" applyProtection="1">
      <alignment horizontal="left" vertical="center"/>
    </xf>
    <xf numFmtId="3" fontId="23" fillId="8" borderId="1" xfId="1" applyNumberFormat="1" applyFont="1" applyFill="1" applyBorder="1" applyAlignment="1" applyProtection="1">
      <alignment horizontal="right" vertical="center" wrapText="1"/>
    </xf>
    <xf numFmtId="0" fontId="45" fillId="8" borderId="1" xfId="12" applyFont="1" applyFill="1" applyBorder="1" applyAlignment="1" applyProtection="1">
      <alignment horizontal="center" vertical="center"/>
    </xf>
    <xf numFmtId="0" fontId="45" fillId="8" borderId="1" xfId="0" applyFont="1" applyFill="1" applyBorder="1"/>
    <xf numFmtId="0" fontId="45" fillId="8" borderId="1" xfId="2" applyFont="1" applyFill="1" applyBorder="1" applyAlignment="1"/>
    <xf numFmtId="0" fontId="45" fillId="8" borderId="1" xfId="0" applyFont="1" applyFill="1" applyBorder="1" applyAlignment="1">
      <alignment horizontal="center"/>
    </xf>
    <xf numFmtId="0" fontId="45" fillId="8" borderId="1" xfId="2" applyFont="1" applyFill="1" applyBorder="1" applyAlignment="1">
      <alignment horizontal="center"/>
    </xf>
    <xf numFmtId="49" fontId="45" fillId="16" borderId="1" xfId="0" applyNumberFormat="1" applyFont="1" applyFill="1" applyBorder="1" applyAlignment="1">
      <alignment horizontal="center"/>
    </xf>
    <xf numFmtId="49" fontId="45" fillId="16" borderId="1" xfId="0" applyNumberFormat="1" applyFont="1" applyFill="1" applyBorder="1" applyAlignment="1">
      <alignment horizontal="center" vertical="center"/>
    </xf>
    <xf numFmtId="0" fontId="0" fillId="8" borderId="1" xfId="0" applyFont="1" applyFill="1" applyBorder="1"/>
    <xf numFmtId="0" fontId="45" fillId="8" borderId="1" xfId="0" applyFont="1" applyFill="1" applyBorder="1" applyAlignment="1">
      <alignment horizontal="left" vertical="center"/>
    </xf>
    <xf numFmtId="0" fontId="45" fillId="8" borderId="1" xfId="0" applyFont="1" applyFill="1" applyBorder="1" applyAlignment="1">
      <alignment horizontal="center" vertical="center"/>
    </xf>
    <xf numFmtId="49" fontId="45" fillId="8" borderId="1" xfId="0" applyNumberFormat="1" applyFont="1" applyFill="1" applyBorder="1" applyAlignment="1">
      <alignment horizontal="center" vertical="center"/>
    </xf>
    <xf numFmtId="0" fontId="45" fillId="8" borderId="1" xfId="2" applyFont="1" applyFill="1" applyBorder="1" applyAlignment="1">
      <alignment wrapText="1"/>
    </xf>
    <xf numFmtId="0" fontId="45" fillId="8" borderId="1" xfId="0" applyFont="1" applyFill="1" applyBorder="1" applyAlignment="1"/>
    <xf numFmtId="0" fontId="45" fillId="8" borderId="1" xfId="0" applyFont="1" applyFill="1" applyBorder="1" applyAlignment="1">
      <alignment horizontal="left" wrapText="1"/>
    </xf>
    <xf numFmtId="49" fontId="45" fillId="8" borderId="1" xfId="0" applyNumberFormat="1" applyFont="1" applyFill="1" applyBorder="1" applyAlignment="1">
      <alignment horizontal="center" wrapText="1"/>
    </xf>
    <xf numFmtId="49" fontId="45" fillId="8" borderId="1" xfId="0" applyNumberFormat="1" applyFont="1" applyFill="1" applyBorder="1" applyAlignment="1">
      <alignment horizontal="center" vertical="center" wrapText="1"/>
    </xf>
    <xf numFmtId="0" fontId="45" fillId="8" borderId="1" xfId="1" applyFont="1" applyFill="1" applyBorder="1" applyAlignment="1" applyProtection="1">
      <alignment horizontal="center" vertical="center"/>
    </xf>
    <xf numFmtId="0" fontId="40" fillId="3" borderId="1" xfId="0" applyFont="1" applyFill="1" applyBorder="1"/>
    <xf numFmtId="49" fontId="40" fillId="3" borderId="1" xfId="0" applyNumberFormat="1" applyFont="1" applyFill="1" applyBorder="1" applyAlignment="1">
      <alignment horizontal="center"/>
    </xf>
    <xf numFmtId="0" fontId="18" fillId="3" borderId="1" xfId="1" applyFont="1" applyFill="1" applyBorder="1" applyAlignment="1" applyProtection="1">
      <alignment horizontal="left" vertical="center"/>
    </xf>
    <xf numFmtId="3" fontId="23" fillId="3" borderId="1" xfId="1" applyNumberFormat="1" applyFont="1" applyFill="1" applyBorder="1" applyAlignment="1" applyProtection="1">
      <alignment horizontal="right" vertical="center" wrapText="1"/>
    </xf>
    <xf numFmtId="0" fontId="18" fillId="3" borderId="1" xfId="1" applyFont="1" applyFill="1" applyBorder="1" applyAlignment="1" applyProtection="1">
      <alignment horizontal="center" vertical="center"/>
    </xf>
    <xf numFmtId="0" fontId="45" fillId="3" borderId="1" xfId="2" applyFont="1" applyFill="1" applyBorder="1" applyAlignment="1">
      <alignment horizontal="left"/>
    </xf>
    <xf numFmtId="49" fontId="45" fillId="3" borderId="1" xfId="2" applyNumberFormat="1" applyFont="1" applyFill="1" applyBorder="1" applyAlignment="1">
      <alignment horizontal="center"/>
    </xf>
    <xf numFmtId="49" fontId="45" fillId="3" borderId="1" xfId="2" applyNumberFormat="1" applyFont="1" applyFill="1" applyBorder="1" applyAlignment="1">
      <alignment horizontal="center" vertical="center"/>
    </xf>
    <xf numFmtId="0" fontId="45" fillId="3" borderId="1" xfId="0" applyFont="1" applyFill="1" applyBorder="1" applyAlignment="1">
      <alignment horizontal="left" vertical="center"/>
    </xf>
    <xf numFmtId="0" fontId="45" fillId="3" borderId="1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left"/>
    </xf>
    <xf numFmtId="0" fontId="45" fillId="3" borderId="1" xfId="12" applyFont="1" applyFill="1" applyBorder="1" applyAlignment="1" applyProtection="1">
      <alignment horizontal="center" vertical="center"/>
    </xf>
    <xf numFmtId="0" fontId="45" fillId="3" borderId="1" xfId="0" applyFont="1" applyFill="1" applyBorder="1" applyAlignment="1">
      <alignment horizontal="left" vertical="center" wrapText="1"/>
    </xf>
    <xf numFmtId="0" fontId="45" fillId="3" borderId="1" xfId="0" applyFont="1" applyFill="1" applyBorder="1" applyAlignment="1">
      <alignment horizontal="center" vertical="center" wrapText="1"/>
    </xf>
    <xf numFmtId="49" fontId="45" fillId="3" borderId="1" xfId="0" applyNumberFormat="1" applyFont="1" applyFill="1" applyBorder="1" applyAlignment="1">
      <alignment horizontal="center" vertical="center" wrapText="1"/>
    </xf>
    <xf numFmtId="0" fontId="45" fillId="3" borderId="35" xfId="0" applyFont="1" applyFill="1" applyBorder="1" applyAlignment="1">
      <alignment horizontal="center" vertical="center" wrapText="1"/>
    </xf>
    <xf numFmtId="0" fontId="45" fillId="3" borderId="1" xfId="1" applyFont="1" applyFill="1" applyBorder="1" applyAlignment="1" applyProtection="1">
      <alignment horizontal="center" vertical="center"/>
    </xf>
    <xf numFmtId="0" fontId="45" fillId="3" borderId="4" xfId="0" applyFont="1" applyFill="1" applyBorder="1" applyAlignment="1">
      <alignment horizontal="left" vertical="center" wrapText="1"/>
    </xf>
    <xf numFmtId="49" fontId="45" fillId="3" borderId="1" xfId="0" applyNumberFormat="1" applyFont="1" applyFill="1" applyBorder="1" applyAlignment="1">
      <alignment horizontal="center" vertical="top" wrapText="1"/>
    </xf>
    <xf numFmtId="49" fontId="46" fillId="3" borderId="1" xfId="0" applyNumberFormat="1" applyFont="1" applyFill="1" applyBorder="1" applyAlignment="1">
      <alignment horizontal="center" wrapText="1"/>
    </xf>
    <xf numFmtId="49" fontId="46" fillId="3" borderId="1" xfId="0" applyNumberFormat="1" applyFont="1" applyFill="1" applyBorder="1" applyAlignment="1">
      <alignment horizontal="center"/>
    </xf>
    <xf numFmtId="0" fontId="45" fillId="3" borderId="1" xfId="2" applyFont="1" applyFill="1" applyBorder="1" applyAlignment="1">
      <alignment horizontal="left" vertical="center"/>
    </xf>
    <xf numFmtId="0" fontId="40" fillId="12" borderId="1" xfId="0" applyFont="1" applyFill="1" applyBorder="1" applyAlignment="1">
      <alignment horizontal="left"/>
    </xf>
    <xf numFmtId="0" fontId="18" fillId="12" borderId="1" xfId="1" applyFont="1" applyFill="1" applyBorder="1" applyAlignment="1" applyProtection="1">
      <alignment horizontal="left" vertical="center"/>
    </xf>
    <xf numFmtId="3" fontId="23" fillId="12" borderId="1" xfId="1" applyNumberFormat="1" applyFont="1" applyFill="1" applyBorder="1" applyAlignment="1" applyProtection="1">
      <alignment horizontal="right" vertical="center" wrapText="1"/>
    </xf>
    <xf numFmtId="0" fontId="45" fillId="12" borderId="1" xfId="2" applyFont="1" applyFill="1" applyBorder="1" applyAlignment="1">
      <alignment horizontal="left"/>
    </xf>
    <xf numFmtId="49" fontId="45" fillId="12" borderId="1" xfId="2" applyNumberFormat="1" applyFont="1" applyFill="1" applyBorder="1" applyAlignment="1">
      <alignment horizontal="center"/>
    </xf>
    <xf numFmtId="49" fontId="45" fillId="12" borderId="1" xfId="2" applyNumberFormat="1" applyFont="1" applyFill="1" applyBorder="1" applyAlignment="1">
      <alignment horizontal="center" vertical="center"/>
    </xf>
    <xf numFmtId="0" fontId="45" fillId="12" borderId="1" xfId="2" applyFont="1" applyFill="1" applyBorder="1" applyAlignment="1">
      <alignment horizontal="left" vertical="top"/>
    </xf>
    <xf numFmtId="0" fontId="45" fillId="12" borderId="34" xfId="2" applyFont="1" applyFill="1" applyBorder="1" applyAlignment="1">
      <alignment horizontal="left"/>
    </xf>
    <xf numFmtId="0" fontId="45" fillId="12" borderId="0" xfId="0" applyFont="1" applyFill="1" applyAlignment="1">
      <alignment horizontal="center"/>
    </xf>
    <xf numFmtId="0" fontId="45" fillId="12" borderId="1" xfId="12" applyFont="1" applyFill="1" applyBorder="1" applyAlignment="1" applyProtection="1">
      <alignment horizontal="left" vertical="center"/>
    </xf>
    <xf numFmtId="0" fontId="45" fillId="12" borderId="1" xfId="12" applyFont="1" applyFill="1" applyBorder="1" applyAlignment="1" applyProtection="1">
      <alignment horizontal="center" vertical="center" wrapText="1"/>
    </xf>
    <xf numFmtId="0" fontId="45" fillId="12" borderId="1" xfId="12" applyFont="1" applyFill="1" applyBorder="1" applyAlignment="1" applyProtection="1">
      <alignment horizontal="center" vertical="center"/>
    </xf>
    <xf numFmtId="0" fontId="40" fillId="12" borderId="1" xfId="2" applyFont="1" applyFill="1" applyBorder="1" applyAlignment="1">
      <alignment horizontal="left"/>
    </xf>
    <xf numFmtId="49" fontId="40" fillId="12" borderId="1" xfId="2" applyNumberFormat="1" applyFont="1" applyFill="1" applyBorder="1" applyAlignment="1">
      <alignment horizontal="center"/>
    </xf>
    <xf numFmtId="0" fontId="40" fillId="12" borderId="1" xfId="2" applyFont="1" applyFill="1" applyBorder="1" applyAlignment="1">
      <alignment horizontal="center"/>
    </xf>
    <xf numFmtId="0" fontId="45" fillId="12" borderId="1" xfId="2" applyFont="1" applyFill="1" applyBorder="1" applyAlignment="1">
      <alignment horizontal="left" wrapText="1"/>
    </xf>
    <xf numFmtId="0" fontId="45" fillId="12" borderId="1" xfId="2" applyFont="1" applyFill="1" applyBorder="1" applyAlignment="1">
      <alignment horizontal="center" wrapText="1"/>
    </xf>
    <xf numFmtId="0" fontId="45" fillId="12" borderId="35" xfId="2" applyFont="1" applyFill="1" applyBorder="1" applyAlignment="1">
      <alignment horizontal="left"/>
    </xf>
    <xf numFmtId="49" fontId="45" fillId="12" borderId="35" xfId="2" applyNumberFormat="1" applyFont="1" applyFill="1" applyBorder="1" applyAlignment="1">
      <alignment horizontal="center"/>
    </xf>
    <xf numFmtId="0" fontId="45" fillId="12" borderId="2" xfId="2" applyFont="1" applyFill="1" applyBorder="1" applyAlignment="1">
      <alignment horizontal="left"/>
    </xf>
    <xf numFmtId="49" fontId="45" fillId="12" borderId="2" xfId="2" applyNumberFormat="1" applyFont="1" applyFill="1" applyBorder="1" applyAlignment="1">
      <alignment horizontal="center"/>
    </xf>
    <xf numFmtId="0" fontId="45" fillId="12" borderId="1" xfId="0" applyFont="1" applyFill="1" applyBorder="1" applyAlignment="1">
      <alignment horizontal="center"/>
    </xf>
    <xf numFmtId="49" fontId="45" fillId="12" borderId="1" xfId="2" applyNumberFormat="1" applyFont="1" applyFill="1" applyBorder="1" applyAlignment="1">
      <alignment horizontal="center" wrapText="1"/>
    </xf>
    <xf numFmtId="0" fontId="40" fillId="17" borderId="1" xfId="0" applyFont="1" applyFill="1" applyBorder="1" applyAlignment="1">
      <alignment horizontal="left"/>
    </xf>
    <xf numFmtId="49" fontId="40" fillId="17" borderId="1" xfId="0" applyNumberFormat="1" applyFont="1" applyFill="1" applyBorder="1" applyAlignment="1">
      <alignment horizontal="center"/>
    </xf>
    <xf numFmtId="0" fontId="18" fillId="17" borderId="1" xfId="1" applyFont="1" applyFill="1" applyBorder="1" applyAlignment="1" applyProtection="1">
      <alignment horizontal="left" vertical="center"/>
    </xf>
    <xf numFmtId="3" fontId="23" fillId="17" borderId="1" xfId="1" applyNumberFormat="1" applyFont="1" applyFill="1" applyBorder="1" applyAlignment="1" applyProtection="1">
      <alignment horizontal="right" vertical="center" wrapText="1"/>
    </xf>
    <xf numFmtId="0" fontId="18" fillId="17" borderId="1" xfId="1" applyFont="1" applyFill="1" applyBorder="1" applyAlignment="1" applyProtection="1">
      <alignment horizontal="center" vertical="center"/>
    </xf>
    <xf numFmtId="0" fontId="40" fillId="17" borderId="1" xfId="2" applyFont="1" applyFill="1" applyBorder="1" applyAlignment="1">
      <alignment horizontal="left"/>
    </xf>
    <xf numFmtId="49" fontId="40" fillId="17" borderId="1" xfId="2" applyNumberFormat="1" applyFont="1" applyFill="1" applyBorder="1" applyAlignment="1">
      <alignment horizontal="center"/>
    </xf>
    <xf numFmtId="49" fontId="40" fillId="17" borderId="1" xfId="2" applyNumberFormat="1" applyFont="1" applyFill="1" applyBorder="1" applyAlignment="1">
      <alignment horizontal="center" vertical="center"/>
    </xf>
    <xf numFmtId="0" fontId="0" fillId="17" borderId="1" xfId="2" applyFont="1" applyFill="1" applyBorder="1" applyAlignment="1">
      <alignment horizontal="left"/>
    </xf>
    <xf numFmtId="0" fontId="40" fillId="17" borderId="1" xfId="0" applyFont="1" applyFill="1" applyBorder="1"/>
    <xf numFmtId="0" fontId="40" fillId="17" borderId="1" xfId="0" applyFon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45" fillId="17" borderId="4" xfId="12" applyFont="1" applyFill="1" applyBorder="1" applyAlignment="1" applyProtection="1">
      <alignment horizontal="center" vertical="center"/>
    </xf>
    <xf numFmtId="0" fontId="45" fillId="17" borderId="4" xfId="1" applyFont="1" applyFill="1" applyBorder="1" applyAlignment="1" applyProtection="1">
      <alignment horizontal="center" vertical="center"/>
    </xf>
    <xf numFmtId="0" fontId="45" fillId="17" borderId="1" xfId="2" applyFont="1" applyFill="1" applyBorder="1" applyAlignment="1">
      <alignment horizontal="left"/>
    </xf>
    <xf numFmtId="49" fontId="0" fillId="17" borderId="1" xfId="2" applyNumberFormat="1" applyFont="1" applyFill="1" applyBorder="1" applyAlignment="1">
      <alignment horizontal="center"/>
    </xf>
    <xf numFmtId="0" fontId="0" fillId="17" borderId="1" xfId="0" applyFont="1" applyFill="1" applyBorder="1"/>
    <xf numFmtId="49" fontId="0" fillId="17" borderId="1" xfId="0" applyNumberFormat="1" applyFont="1" applyFill="1" applyBorder="1" applyAlignment="1">
      <alignment horizontal="center"/>
    </xf>
    <xf numFmtId="0" fontId="0" fillId="17" borderId="1" xfId="0" applyFill="1" applyBorder="1"/>
    <xf numFmtId="0" fontId="0" fillId="17" borderId="1" xfId="0" applyFill="1" applyBorder="1" applyAlignment="1"/>
    <xf numFmtId="49" fontId="45" fillId="17" borderId="1" xfId="2" applyNumberFormat="1" applyFont="1" applyFill="1" applyBorder="1" applyAlignment="1">
      <alignment horizontal="center"/>
    </xf>
    <xf numFmtId="49" fontId="45" fillId="17" borderId="1" xfId="2" applyNumberFormat="1" applyFont="1" applyFill="1" applyBorder="1" applyAlignment="1">
      <alignment horizontal="center" vertical="center"/>
    </xf>
    <xf numFmtId="0" fontId="45" fillId="17" borderId="1" xfId="0" applyFont="1" applyFill="1" applyBorder="1" applyAlignment="1">
      <alignment horizontal="left"/>
    </xf>
    <xf numFmtId="0" fontId="45" fillId="17" borderId="1" xfId="0" applyFont="1" applyFill="1" applyBorder="1" applyAlignment="1">
      <alignment horizontal="center"/>
    </xf>
    <xf numFmtId="0" fontId="45" fillId="17" borderId="1" xfId="12" applyFont="1" applyFill="1" applyBorder="1" applyAlignment="1" applyProtection="1">
      <alignment horizontal="center" vertical="center"/>
    </xf>
    <xf numFmtId="0" fontId="0" fillId="17" borderId="1" xfId="0" applyFill="1" applyBorder="1" applyAlignment="1">
      <alignment horizontal="left"/>
    </xf>
    <xf numFmtId="49" fontId="0" fillId="17" borderId="1" xfId="0" applyNumberFormat="1" applyFill="1" applyBorder="1" applyAlignment="1">
      <alignment horizontal="center"/>
    </xf>
    <xf numFmtId="0" fontId="40" fillId="17" borderId="35" xfId="0" applyFont="1" applyFill="1" applyBorder="1"/>
    <xf numFmtId="49" fontId="40" fillId="17" borderId="35" xfId="0" applyNumberFormat="1" applyFont="1" applyFill="1" applyBorder="1" applyAlignment="1">
      <alignment horizontal="center"/>
    </xf>
    <xf numFmtId="0" fontId="45" fillId="17" borderId="1" xfId="0" applyFont="1" applyFill="1" applyBorder="1" applyAlignment="1">
      <alignment horizontal="left" wrapText="1"/>
    </xf>
    <xf numFmtId="49" fontId="45" fillId="17" borderId="1" xfId="0" applyNumberFormat="1" applyFont="1" applyFill="1" applyBorder="1" applyAlignment="1">
      <alignment horizontal="center" wrapText="1"/>
    </xf>
    <xf numFmtId="49" fontId="45" fillId="17" borderId="1" xfId="0" applyNumberFormat="1" applyFont="1" applyFill="1" applyBorder="1" applyAlignment="1">
      <alignment horizontal="center" vertical="center" wrapText="1"/>
    </xf>
    <xf numFmtId="0" fontId="47" fillId="17" borderId="1" xfId="0" applyFont="1" applyFill="1" applyBorder="1" applyAlignment="1">
      <alignment horizontal="left" wrapText="1"/>
    </xf>
    <xf numFmtId="0" fontId="58" fillId="17" borderId="1" xfId="2" applyFont="1" applyFill="1" applyBorder="1" applyAlignment="1">
      <alignment horizontal="left"/>
    </xf>
    <xf numFmtId="49" fontId="45" fillId="17" borderId="1" xfId="0" applyNumberFormat="1" applyFont="1" applyFill="1" applyBorder="1" applyAlignment="1">
      <alignment horizontal="center"/>
    </xf>
    <xf numFmtId="0" fontId="40" fillId="17" borderId="1" xfId="0" applyFont="1" applyFill="1" applyBorder="1" applyAlignment="1">
      <alignment horizontal="center"/>
    </xf>
    <xf numFmtId="0" fontId="57" fillId="17" borderId="1" xfId="2" applyFont="1" applyFill="1" applyBorder="1" applyAlignment="1">
      <alignment horizontal="left"/>
    </xf>
    <xf numFmtId="0" fontId="45" fillId="0" borderId="2" xfId="0" applyFont="1" applyFill="1" applyBorder="1" applyAlignment="1">
      <alignment horizontal="left"/>
    </xf>
    <xf numFmtId="0" fontId="45" fillId="0" borderId="3" xfId="0" applyFont="1" applyFill="1" applyBorder="1" applyAlignment="1">
      <alignment horizontal="left"/>
    </xf>
    <xf numFmtId="3" fontId="23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45" fillId="0" borderId="4" xfId="12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right"/>
    </xf>
    <xf numFmtId="0" fontId="39" fillId="0" borderId="0" xfId="0" applyFont="1" applyAlignment="1">
      <alignment horizontal="left"/>
    </xf>
    <xf numFmtId="0" fontId="36" fillId="2" borderId="0" xfId="0" applyFont="1" applyFill="1" applyBorder="1" applyAlignment="1">
      <alignment horizontal="left" vertical="center"/>
    </xf>
    <xf numFmtId="14" fontId="29" fillId="2" borderId="0" xfId="9" applyNumberFormat="1" applyFont="1" applyFill="1" applyBorder="1" applyAlignment="1" applyProtection="1">
      <alignment horizontal="center" vertical="center"/>
    </xf>
    <xf numFmtId="0" fontId="28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9" fillId="2" borderId="36" xfId="9" applyNumberFormat="1" applyFont="1" applyFill="1" applyBorder="1" applyAlignment="1" applyProtection="1">
      <alignment horizontal="center" vertical="center" wrapText="1"/>
    </xf>
    <xf numFmtId="14" fontId="29" fillId="2" borderId="0" xfId="9" applyNumberFormat="1" applyFont="1" applyFill="1" applyBorder="1" applyAlignment="1" applyProtection="1">
      <alignment horizontal="center" vertical="center" wrapText="1"/>
    </xf>
    <xf numFmtId="14" fontId="29" fillId="2" borderId="0" xfId="9" applyNumberFormat="1" applyFont="1" applyFill="1" applyBorder="1" applyAlignment="1" applyProtection="1">
      <alignment horizontal="left" vertical="center" wrapText="1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14" fontId="18" fillId="0" borderId="0" xfId="1" applyNumberFormat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4" fontId="22" fillId="2" borderId="0" xfId="10" applyNumberFormat="1" applyFont="1" applyFill="1" applyBorder="1" applyAlignment="1" applyProtection="1">
      <alignment horizontal="left" vertical="center" wrapText="1"/>
    </xf>
    <xf numFmtId="14" fontId="22" fillId="2" borderId="36" xfId="10" applyNumberFormat="1" applyFont="1" applyFill="1" applyBorder="1" applyAlignment="1" applyProtection="1">
      <alignment horizontal="center" vertical="center"/>
    </xf>
    <xf numFmtId="14" fontId="22" fillId="2" borderId="36" xfId="10" applyNumberFormat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0" fillId="5" borderId="1" xfId="4" applyFont="1" applyFill="1" applyBorder="1" applyAlignment="1" applyProtection="1">
      <alignment horizontal="center" vertical="center" wrapText="1"/>
    </xf>
    <xf numFmtId="0" fontId="23" fillId="0" borderId="36" xfId="3" applyFont="1" applyBorder="1" applyAlignment="1" applyProtection="1">
      <alignment horizontal="center" vertical="center"/>
      <protection locked="0"/>
    </xf>
    <xf numFmtId="0" fontId="18" fillId="0" borderId="36" xfId="3" applyFont="1" applyBorder="1" applyAlignment="1" applyProtection="1">
      <alignment horizontal="center" vertical="center" wrapText="1"/>
      <protection locked="0"/>
    </xf>
    <xf numFmtId="0" fontId="18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center" vertical="center"/>
    </xf>
    <xf numFmtId="14" fontId="18" fillId="0" borderId="0" xfId="1" applyNumberFormat="1" applyFont="1" applyFill="1" applyBorder="1" applyAlignment="1" applyProtection="1">
      <alignment horizontal="left" vertical="center"/>
    </xf>
    <xf numFmtId="0" fontId="18" fillId="0" borderId="0" xfId="1" applyFont="1" applyFill="1" applyBorder="1" applyAlignment="1" applyProtection="1">
      <alignment horizontal="left" vertical="center"/>
    </xf>
    <xf numFmtId="0" fontId="18" fillId="0" borderId="3" xfId="3" applyFont="1" applyBorder="1" applyAlignment="1" applyProtection="1">
      <alignment horizontal="center"/>
      <protection locked="0"/>
    </xf>
    <xf numFmtId="0" fontId="20" fillId="0" borderId="31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8" fillId="5" borderId="0" xfId="3" applyFont="1" applyFill="1" applyBorder="1" applyAlignment="1" applyProtection="1">
      <alignment horizontal="left" vertical="center"/>
    </xf>
    <xf numFmtId="0" fontId="23" fillId="0" borderId="0" xfId="3" applyFont="1" applyBorder="1" applyAlignment="1" applyProtection="1">
      <alignment horizontal="left" vertical="center"/>
    </xf>
  </cellXfs>
  <cellStyles count="16"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1703</xdr:row>
      <xdr:rowOff>171450</xdr:rowOff>
    </xdr:from>
    <xdr:to>
      <xdr:col>2</xdr:col>
      <xdr:colOff>1495425</xdr:colOff>
      <xdr:row>1703</xdr:row>
      <xdr:rowOff>171450</xdr:rowOff>
    </xdr:to>
    <xdr:cxnSp macro="">
      <xdr:nvCxnSpPr>
        <xdr:cNvPr id="3" name="Straight Connector 1"/>
        <xdr:cNvCxnSpPr/>
      </xdr:nvCxnSpPr>
      <xdr:spPr>
        <a:xfrm>
          <a:off x="1895475" y="324945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1703</xdr:row>
      <xdr:rowOff>171450</xdr:rowOff>
    </xdr:from>
    <xdr:to>
      <xdr:col>2</xdr:col>
      <xdr:colOff>1495425</xdr:colOff>
      <xdr:row>1703</xdr:row>
      <xdr:rowOff>171450</xdr:rowOff>
    </xdr:to>
    <xdr:cxnSp macro="">
      <xdr:nvCxnSpPr>
        <xdr:cNvPr id="4" name="Straight Connector 1"/>
        <xdr:cNvCxnSpPr/>
      </xdr:nvCxnSpPr>
      <xdr:spPr>
        <a:xfrm>
          <a:off x="1895475" y="324945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4" name="Straight Connector 1"/>
        <xdr:cNvCxnSpPr/>
      </xdr:nvCxnSpPr>
      <xdr:spPr>
        <a:xfrm>
          <a:off x="1057275" y="18278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5" name="Straight Connector 2"/>
        <xdr:cNvCxnSpPr/>
      </xdr:nvCxnSpPr>
      <xdr:spPr>
        <a:xfrm>
          <a:off x="3810519" y="18288000"/>
          <a:ext cx="29162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6" name="Straight Connector 1"/>
        <xdr:cNvCxnSpPr/>
      </xdr:nvCxnSpPr>
      <xdr:spPr>
        <a:xfrm>
          <a:off x="1057275" y="18278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7" name="Straight Connector 2"/>
        <xdr:cNvCxnSpPr/>
      </xdr:nvCxnSpPr>
      <xdr:spPr>
        <a:xfrm>
          <a:off x="3810519" y="18288000"/>
          <a:ext cx="29162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1536</xdr:row>
      <xdr:rowOff>171450</xdr:rowOff>
    </xdr:from>
    <xdr:to>
      <xdr:col>2</xdr:col>
      <xdr:colOff>1495425</xdr:colOff>
      <xdr:row>1536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4" name="Straight Connector 1"/>
        <xdr:cNvCxnSpPr/>
      </xdr:nvCxnSpPr>
      <xdr:spPr>
        <a:xfrm>
          <a:off x="775607" y="17506950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5" name="Straight Connector 2"/>
        <xdr:cNvCxnSpPr/>
      </xdr:nvCxnSpPr>
      <xdr:spPr>
        <a:xfrm>
          <a:off x="3134245" y="1751647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4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5" name="Straight Connector 2"/>
        <xdr:cNvCxnSpPr/>
      </xdr:nvCxnSpPr>
      <xdr:spPr>
        <a:xfrm>
          <a:off x="3343794" y="6924675"/>
          <a:ext cx="34591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6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7" name="Straight Connector 2"/>
        <xdr:cNvCxnSpPr/>
      </xdr:nvCxnSpPr>
      <xdr:spPr>
        <a:xfrm>
          <a:off x="3343794" y="6924675"/>
          <a:ext cx="34591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urjanadze/01.01.20-30.06.20-%20wlis%20cliuri_deklaraciis_formeb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urjanadze/01.09.20-13.11.20-saarchevno_periodis_deklaraciis_formebi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urjanadze/burjanadze/koreqtirebuli13.10.20-31.10.20-saarchevno_periodis_deklaraciis_formebi(1)%20-%20Cop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5">
          <cell r="A5" t="str">
            <v>მპგ "ერთიანი საქართველო-დემოკრატიული მოძრაობა 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2">
          <cell r="L2" t="str">
            <v>01.09.20-13.11.20</v>
          </cell>
        </row>
        <row r="5">
          <cell r="A5" t="str">
            <v>მპგ "ერთიანი საქართველო-დემოკრატიული მოძრაობა "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 refreshError="1">
        <row r="5">
          <cell r="A5" t="str">
            <v>მპგ "ერთიანი საქართველო-დემოკრატიული მოძრაობა 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66"/>
  <sheetViews>
    <sheetView showGridLines="0" view="pageBreakPreview" topLeftCell="A5" zoomScale="60" workbookViewId="0">
      <selection activeCell="H31" sqref="H31"/>
    </sheetView>
  </sheetViews>
  <sheetFormatPr defaultRowHeight="15"/>
  <cols>
    <col min="1" max="1" width="6.28515625" style="264" bestFit="1" customWidth="1"/>
    <col min="2" max="2" width="13.140625" style="264" customWidth="1"/>
    <col min="3" max="3" width="17.85546875" style="264" customWidth="1"/>
    <col min="4" max="4" width="15.140625" style="264" customWidth="1"/>
    <col min="5" max="5" width="24.5703125" style="264" customWidth="1"/>
    <col min="6" max="6" width="15.85546875" style="265" customWidth="1"/>
    <col min="7" max="7" width="29.85546875" style="265" customWidth="1"/>
    <col min="8" max="8" width="25.28515625" style="265" customWidth="1"/>
    <col min="9" max="9" width="16.42578125" style="264" bestFit="1" customWidth="1"/>
    <col min="10" max="10" width="17.42578125" style="264" customWidth="1"/>
    <col min="11" max="11" width="13.140625" style="264" bestFit="1" customWidth="1"/>
    <col min="12" max="12" width="15.28515625" style="264" customWidth="1"/>
    <col min="13" max="16384" width="9.140625" style="264"/>
  </cols>
  <sheetData>
    <row r="1" spans="1:12">
      <c r="A1" s="382" t="s">
        <v>300</v>
      </c>
      <c r="B1" s="268"/>
      <c r="C1" s="268"/>
      <c r="D1" s="268"/>
      <c r="E1" s="383"/>
      <c r="F1" s="384"/>
      <c r="G1" s="383"/>
      <c r="H1" s="385"/>
      <c r="I1" s="268"/>
      <c r="J1" s="383"/>
      <c r="K1" s="383"/>
      <c r="L1" s="386" t="s">
        <v>109</v>
      </c>
    </row>
    <row r="2" spans="1:12">
      <c r="A2" s="387" t="s">
        <v>140</v>
      </c>
      <c r="B2" s="268"/>
      <c r="C2" s="268"/>
      <c r="D2" s="268"/>
      <c r="E2" s="383"/>
      <c r="F2" s="384"/>
      <c r="G2" s="383"/>
      <c r="H2" s="388"/>
      <c r="I2" s="268"/>
      <c r="J2" s="383"/>
      <c r="K2" s="383"/>
      <c r="L2" s="389" t="s">
        <v>593</v>
      </c>
    </row>
    <row r="3" spans="1:12">
      <c r="A3" s="270"/>
      <c r="B3" s="268"/>
      <c r="C3" s="390"/>
      <c r="D3" s="391"/>
      <c r="E3" s="383"/>
      <c r="F3" s="392"/>
      <c r="G3" s="383"/>
      <c r="H3" s="383"/>
      <c r="I3" s="384"/>
      <c r="J3" s="268"/>
      <c r="K3" s="268"/>
      <c r="L3" s="393"/>
    </row>
    <row r="4" spans="1:12">
      <c r="A4" s="394" t="s">
        <v>268</v>
      </c>
      <c r="B4" s="384"/>
      <c r="C4" s="384"/>
      <c r="D4" s="395"/>
      <c r="E4" s="396"/>
      <c r="F4" s="397"/>
      <c r="G4" s="383"/>
      <c r="H4" s="398"/>
      <c r="I4" s="396"/>
      <c r="J4" s="268"/>
      <c r="K4" s="383"/>
      <c r="L4" s="393"/>
    </row>
    <row r="5" spans="1:12" ht="15.75" thickBot="1">
      <c r="A5" s="846" t="s">
        <v>510</v>
      </c>
      <c r="B5" s="846"/>
      <c r="C5" s="846"/>
      <c r="D5" s="846"/>
      <c r="E5" s="846"/>
      <c r="F5" s="846"/>
      <c r="G5" s="397"/>
      <c r="H5" s="397"/>
      <c r="I5" s="383"/>
      <c r="J5" s="268"/>
      <c r="K5" s="268"/>
      <c r="L5" s="393"/>
    </row>
    <row r="6" spans="1:12" ht="15.75" thickBot="1">
      <c r="A6" s="270"/>
      <c r="B6" s="269"/>
      <c r="C6" s="268"/>
      <c r="D6" s="268"/>
      <c r="E6" s="268"/>
      <c r="F6" s="384"/>
      <c r="G6" s="384"/>
      <c r="H6" s="384"/>
      <c r="I6" s="849" t="s">
        <v>435</v>
      </c>
      <c r="J6" s="850"/>
      <c r="K6" s="851"/>
      <c r="L6" s="267"/>
    </row>
    <row r="7" spans="1:12" s="410" customFormat="1" ht="60.75" thickBot="1">
      <c r="A7" s="399" t="s">
        <v>64</v>
      </c>
      <c r="B7" s="400" t="s">
        <v>141</v>
      </c>
      <c r="C7" s="400" t="s">
        <v>434</v>
      </c>
      <c r="D7" s="401" t="s">
        <v>274</v>
      </c>
      <c r="E7" s="402" t="s">
        <v>433</v>
      </c>
      <c r="F7" s="403" t="s">
        <v>432</v>
      </c>
      <c r="G7" s="404" t="s">
        <v>227</v>
      </c>
      <c r="H7" s="405" t="s">
        <v>224</v>
      </c>
      <c r="I7" s="406" t="s">
        <v>431</v>
      </c>
      <c r="J7" s="407" t="s">
        <v>271</v>
      </c>
      <c r="K7" s="408" t="s">
        <v>228</v>
      </c>
      <c r="L7" s="409" t="s">
        <v>229</v>
      </c>
    </row>
    <row r="8" spans="1:12" s="266" customFormat="1" ht="15.75" thickBot="1">
      <c r="A8" s="411">
        <v>1</v>
      </c>
      <c r="B8" s="412">
        <v>2</v>
      </c>
      <c r="C8" s="413">
        <v>3</v>
      </c>
      <c r="D8" s="413">
        <v>4</v>
      </c>
      <c r="E8" s="414">
        <v>5</v>
      </c>
      <c r="F8" s="412">
        <v>6</v>
      </c>
      <c r="G8" s="413">
        <v>7</v>
      </c>
      <c r="H8" s="412">
        <v>8</v>
      </c>
      <c r="I8" s="411">
        <v>9</v>
      </c>
      <c r="J8" s="415">
        <v>10</v>
      </c>
      <c r="K8" s="416">
        <v>11</v>
      </c>
      <c r="L8" s="417">
        <v>12</v>
      </c>
    </row>
    <row r="9" spans="1:12" ht="30">
      <c r="A9" s="418">
        <v>1</v>
      </c>
      <c r="B9" s="419">
        <v>43924</v>
      </c>
      <c r="C9" s="420" t="s">
        <v>537</v>
      </c>
      <c r="D9" s="421">
        <v>1500</v>
      </c>
      <c r="E9" s="422" t="s">
        <v>534</v>
      </c>
      <c r="F9" s="423" t="s">
        <v>544</v>
      </c>
      <c r="G9" s="424" t="s">
        <v>546</v>
      </c>
      <c r="H9" s="422" t="s">
        <v>547</v>
      </c>
      <c r="I9" s="425"/>
      <c r="J9" s="426"/>
      <c r="K9" s="427"/>
      <c r="L9" s="428"/>
    </row>
    <row r="10" spans="1:12" ht="30">
      <c r="A10" s="429">
        <v>2</v>
      </c>
      <c r="B10" s="419">
        <v>43924</v>
      </c>
      <c r="C10" s="420" t="s">
        <v>537</v>
      </c>
      <c r="D10" s="421">
        <v>1500</v>
      </c>
      <c r="E10" s="422" t="s">
        <v>563</v>
      </c>
      <c r="F10" s="423" t="s">
        <v>571</v>
      </c>
      <c r="G10" s="424" t="s">
        <v>594</v>
      </c>
      <c r="H10" s="422" t="s">
        <v>547</v>
      </c>
      <c r="I10" s="430"/>
      <c r="J10" s="431"/>
      <c r="K10" s="432"/>
      <c r="L10" s="433"/>
    </row>
    <row r="11" spans="1:12" ht="30">
      <c r="A11" s="429">
        <v>3</v>
      </c>
      <c r="B11" s="419">
        <v>44062</v>
      </c>
      <c r="C11" s="420" t="s">
        <v>537</v>
      </c>
      <c r="D11" s="421">
        <v>60000</v>
      </c>
      <c r="E11" s="422" t="s">
        <v>595</v>
      </c>
      <c r="F11" s="424" t="s">
        <v>596</v>
      </c>
      <c r="G11" s="424" t="s">
        <v>597</v>
      </c>
      <c r="H11" s="422" t="s">
        <v>547</v>
      </c>
      <c r="I11" s="425"/>
      <c r="J11" s="426"/>
      <c r="K11" s="427"/>
      <c r="L11" s="428"/>
    </row>
    <row r="12" spans="1:12" ht="30">
      <c r="A12" s="429">
        <v>4</v>
      </c>
      <c r="B12" s="419">
        <v>44065</v>
      </c>
      <c r="C12" s="420" t="s">
        <v>537</v>
      </c>
      <c r="D12" s="421">
        <v>5000</v>
      </c>
      <c r="E12" s="422" t="s">
        <v>598</v>
      </c>
      <c r="F12" s="424" t="s">
        <v>541</v>
      </c>
      <c r="G12" s="424" t="s">
        <v>545</v>
      </c>
      <c r="H12" s="422" t="s">
        <v>547</v>
      </c>
      <c r="I12" s="430"/>
      <c r="J12" s="431"/>
      <c r="K12" s="432"/>
      <c r="L12" s="433"/>
    </row>
    <row r="13" spans="1:12" ht="30">
      <c r="A13" s="429">
        <v>5</v>
      </c>
      <c r="B13" s="419">
        <v>44065</v>
      </c>
      <c r="C13" s="420" t="s">
        <v>537</v>
      </c>
      <c r="D13" s="421">
        <v>4000</v>
      </c>
      <c r="E13" s="422" t="s">
        <v>599</v>
      </c>
      <c r="F13" s="424" t="s">
        <v>535</v>
      </c>
      <c r="G13" s="424" t="s">
        <v>536</v>
      </c>
      <c r="H13" s="422" t="s">
        <v>547</v>
      </c>
      <c r="I13" s="430"/>
      <c r="J13" s="431"/>
      <c r="K13" s="432"/>
      <c r="L13" s="433"/>
    </row>
    <row r="14" spans="1:12" ht="30">
      <c r="A14" s="418">
        <v>6</v>
      </c>
      <c r="B14" s="419">
        <v>44067</v>
      </c>
      <c r="C14" s="420" t="s">
        <v>537</v>
      </c>
      <c r="D14" s="421">
        <v>40000</v>
      </c>
      <c r="E14" s="422" t="s">
        <v>600</v>
      </c>
      <c r="F14" s="424" t="s">
        <v>553</v>
      </c>
      <c r="G14" s="424" t="s">
        <v>601</v>
      </c>
      <c r="H14" s="422" t="s">
        <v>547</v>
      </c>
      <c r="I14" s="430"/>
      <c r="J14" s="431"/>
      <c r="K14" s="432"/>
      <c r="L14" s="433"/>
    </row>
    <row r="15" spans="1:12" ht="30">
      <c r="A15" s="429">
        <v>7</v>
      </c>
      <c r="B15" s="419">
        <v>44074</v>
      </c>
      <c r="C15" s="420" t="s">
        <v>537</v>
      </c>
      <c r="D15" s="421">
        <v>4000</v>
      </c>
      <c r="E15" s="422" t="s">
        <v>602</v>
      </c>
      <c r="F15" s="424" t="s">
        <v>571</v>
      </c>
      <c r="G15" s="424" t="s">
        <v>594</v>
      </c>
      <c r="H15" s="422" t="s">
        <v>547</v>
      </c>
      <c r="I15" s="430"/>
      <c r="J15" s="431"/>
      <c r="K15" s="432"/>
      <c r="L15" s="433"/>
    </row>
    <row r="16" spans="1:12" ht="30">
      <c r="A16" s="429">
        <v>8</v>
      </c>
      <c r="B16" s="419">
        <v>44074</v>
      </c>
      <c r="C16" s="420" t="s">
        <v>537</v>
      </c>
      <c r="D16" s="421">
        <v>20000</v>
      </c>
      <c r="E16" s="422" t="s">
        <v>600</v>
      </c>
      <c r="F16" s="424" t="s">
        <v>553</v>
      </c>
      <c r="G16" s="424" t="s">
        <v>601</v>
      </c>
      <c r="H16" s="422" t="s">
        <v>547</v>
      </c>
      <c r="I16" s="430"/>
      <c r="J16" s="431"/>
      <c r="K16" s="432"/>
      <c r="L16" s="433"/>
    </row>
    <row r="17" spans="1:12" ht="30">
      <c r="A17" s="429">
        <v>9</v>
      </c>
      <c r="B17" s="419">
        <v>44076</v>
      </c>
      <c r="C17" s="434" t="s">
        <v>537</v>
      </c>
      <c r="D17" s="421">
        <v>2500</v>
      </c>
      <c r="E17" s="424" t="s">
        <v>538</v>
      </c>
      <c r="F17" s="423" t="s">
        <v>539</v>
      </c>
      <c r="G17" s="424" t="s">
        <v>536</v>
      </c>
      <c r="H17" s="422" t="s">
        <v>547</v>
      </c>
      <c r="I17" s="430"/>
      <c r="J17" s="431"/>
      <c r="K17" s="432"/>
      <c r="L17" s="433"/>
    </row>
    <row r="18" spans="1:12" ht="30">
      <c r="A18" s="429">
        <v>10</v>
      </c>
      <c r="B18" s="419">
        <v>44080</v>
      </c>
      <c r="C18" s="434" t="s">
        <v>537</v>
      </c>
      <c r="D18" s="421">
        <v>3000</v>
      </c>
      <c r="E18" s="424" t="s">
        <v>542</v>
      </c>
      <c r="F18" s="423" t="s">
        <v>535</v>
      </c>
      <c r="G18" s="424" t="s">
        <v>536</v>
      </c>
      <c r="H18" s="422" t="s">
        <v>547</v>
      </c>
      <c r="I18" s="430"/>
      <c r="J18" s="431"/>
      <c r="K18" s="432"/>
      <c r="L18" s="433"/>
    </row>
    <row r="19" spans="1:12" ht="30">
      <c r="A19" s="418">
        <v>11</v>
      </c>
      <c r="B19" s="419">
        <v>44083</v>
      </c>
      <c r="C19" s="434" t="s">
        <v>537</v>
      </c>
      <c r="D19" s="421">
        <v>3000</v>
      </c>
      <c r="E19" s="424" t="s">
        <v>603</v>
      </c>
      <c r="F19" s="435" t="s">
        <v>572</v>
      </c>
      <c r="G19" s="424" t="s">
        <v>604</v>
      </c>
      <c r="H19" s="422" t="s">
        <v>605</v>
      </c>
      <c r="I19" s="430"/>
      <c r="J19" s="431"/>
      <c r="K19" s="432"/>
      <c r="L19" s="433"/>
    </row>
    <row r="20" spans="1:12" ht="30">
      <c r="A20" s="429">
        <v>12</v>
      </c>
      <c r="B20" s="419">
        <v>44083</v>
      </c>
      <c r="C20" s="434" t="s">
        <v>537</v>
      </c>
      <c r="D20" s="421">
        <v>2000</v>
      </c>
      <c r="E20" s="424" t="s">
        <v>606</v>
      </c>
      <c r="F20" s="423" t="s">
        <v>571</v>
      </c>
      <c r="G20" s="424" t="s">
        <v>594</v>
      </c>
      <c r="H20" s="422" t="s">
        <v>547</v>
      </c>
      <c r="I20" s="430"/>
      <c r="J20" s="431"/>
      <c r="K20" s="432"/>
      <c r="L20" s="433"/>
    </row>
    <row r="21" spans="1:12" ht="30">
      <c r="A21" s="429">
        <v>13</v>
      </c>
      <c r="B21" s="419">
        <v>44093</v>
      </c>
      <c r="C21" s="434" t="s">
        <v>537</v>
      </c>
      <c r="D21" s="421">
        <v>600</v>
      </c>
      <c r="E21" s="424" t="s">
        <v>543</v>
      </c>
      <c r="F21" s="423" t="s">
        <v>544</v>
      </c>
      <c r="G21" s="424" t="s">
        <v>546</v>
      </c>
      <c r="H21" s="422" t="s">
        <v>547</v>
      </c>
      <c r="I21" s="430"/>
      <c r="J21" s="431"/>
      <c r="K21" s="432"/>
      <c r="L21" s="433"/>
    </row>
    <row r="22" spans="1:12" ht="30">
      <c r="A22" s="429">
        <v>14</v>
      </c>
      <c r="B22" s="419">
        <v>44095</v>
      </c>
      <c r="C22" s="434" t="s">
        <v>537</v>
      </c>
      <c r="D22" s="421">
        <v>100</v>
      </c>
      <c r="E22" s="424" t="s">
        <v>542</v>
      </c>
      <c r="F22" s="423" t="s">
        <v>535</v>
      </c>
      <c r="G22" s="424" t="s">
        <v>536</v>
      </c>
      <c r="H22" s="422" t="s">
        <v>547</v>
      </c>
      <c r="I22" s="430"/>
      <c r="J22" s="431"/>
      <c r="K22" s="432"/>
      <c r="L22" s="433"/>
    </row>
    <row r="23" spans="1:12" ht="30">
      <c r="A23" s="429">
        <v>15</v>
      </c>
      <c r="B23" s="419">
        <v>44095</v>
      </c>
      <c r="C23" s="434" t="s">
        <v>537</v>
      </c>
      <c r="D23" s="421">
        <v>25000</v>
      </c>
      <c r="E23" s="424" t="s">
        <v>607</v>
      </c>
      <c r="F23" s="423" t="s">
        <v>608</v>
      </c>
      <c r="G23" s="424" t="s">
        <v>609</v>
      </c>
      <c r="H23" s="422" t="s">
        <v>547</v>
      </c>
      <c r="I23" s="430"/>
      <c r="J23" s="431"/>
      <c r="K23" s="432"/>
      <c r="L23" s="433"/>
    </row>
    <row r="24" spans="1:12" ht="30">
      <c r="A24" s="418">
        <v>16</v>
      </c>
      <c r="B24" s="419">
        <v>44076</v>
      </c>
      <c r="C24" s="434" t="s">
        <v>537</v>
      </c>
      <c r="D24" s="421">
        <v>100</v>
      </c>
      <c r="E24" s="422" t="s">
        <v>533</v>
      </c>
      <c r="F24" s="423" t="s">
        <v>539</v>
      </c>
      <c r="G24" s="424" t="s">
        <v>536</v>
      </c>
      <c r="H24" s="422" t="s">
        <v>547</v>
      </c>
      <c r="I24" s="430"/>
      <c r="J24" s="431"/>
      <c r="K24" s="432"/>
      <c r="L24" s="433"/>
    </row>
    <row r="25" spans="1:12" ht="30">
      <c r="A25" s="429">
        <v>17</v>
      </c>
      <c r="B25" s="419">
        <v>44080</v>
      </c>
      <c r="C25" s="434" t="s">
        <v>537</v>
      </c>
      <c r="D25" s="421">
        <v>4000</v>
      </c>
      <c r="E25" s="422" t="s">
        <v>533</v>
      </c>
      <c r="F25" s="423" t="s">
        <v>535</v>
      </c>
      <c r="G25" s="424" t="s">
        <v>536</v>
      </c>
      <c r="H25" s="422" t="s">
        <v>547</v>
      </c>
      <c r="I25" s="430"/>
      <c r="J25" s="431"/>
      <c r="K25" s="432"/>
      <c r="L25" s="433"/>
    </row>
    <row r="26" spans="1:12" ht="30">
      <c r="A26" s="429">
        <v>18</v>
      </c>
      <c r="B26" s="419">
        <v>44083</v>
      </c>
      <c r="C26" s="434" t="s">
        <v>537</v>
      </c>
      <c r="D26" s="421">
        <v>35000</v>
      </c>
      <c r="E26" s="422" t="s">
        <v>610</v>
      </c>
      <c r="F26" s="435" t="s">
        <v>577</v>
      </c>
      <c r="G26" s="424" t="s">
        <v>611</v>
      </c>
      <c r="H26" s="422" t="s">
        <v>605</v>
      </c>
      <c r="I26" s="430"/>
      <c r="J26" s="431"/>
      <c r="K26" s="432"/>
      <c r="L26" s="433"/>
    </row>
    <row r="27" spans="1:12" ht="30">
      <c r="A27" s="429">
        <v>19</v>
      </c>
      <c r="B27" s="419">
        <v>44083</v>
      </c>
      <c r="C27" s="434" t="s">
        <v>537</v>
      </c>
      <c r="D27" s="421">
        <v>10000</v>
      </c>
      <c r="E27" s="422" t="s">
        <v>533</v>
      </c>
      <c r="F27" s="423" t="s">
        <v>535</v>
      </c>
      <c r="G27" s="424" t="s">
        <v>536</v>
      </c>
      <c r="H27" s="422" t="s">
        <v>547</v>
      </c>
      <c r="I27" s="430"/>
      <c r="J27" s="431"/>
      <c r="K27" s="432"/>
      <c r="L27" s="433"/>
    </row>
    <row r="28" spans="1:12" ht="30">
      <c r="A28" s="429">
        <v>20</v>
      </c>
      <c r="B28" s="419">
        <v>44093</v>
      </c>
      <c r="C28" s="434" t="s">
        <v>537</v>
      </c>
      <c r="D28" s="421">
        <v>60000</v>
      </c>
      <c r="E28" s="422" t="s">
        <v>612</v>
      </c>
      <c r="F28" s="423" t="s">
        <v>558</v>
      </c>
      <c r="G28" s="424" t="s">
        <v>613</v>
      </c>
      <c r="H28" s="422" t="s">
        <v>547</v>
      </c>
      <c r="I28" s="430"/>
      <c r="J28" s="431"/>
      <c r="K28" s="432"/>
      <c r="L28" s="433"/>
    </row>
    <row r="29" spans="1:12" ht="30">
      <c r="A29" s="418">
        <v>21</v>
      </c>
      <c r="B29" s="419">
        <v>44119</v>
      </c>
      <c r="C29" s="434" t="s">
        <v>537</v>
      </c>
      <c r="D29" s="421">
        <v>390</v>
      </c>
      <c r="E29" s="422" t="s">
        <v>614</v>
      </c>
      <c r="F29" s="423" t="s">
        <v>615</v>
      </c>
      <c r="G29" s="424" t="s">
        <v>616</v>
      </c>
      <c r="H29" s="422" t="s">
        <v>547</v>
      </c>
      <c r="I29" s="430"/>
      <c r="J29" s="431"/>
      <c r="K29" s="432"/>
      <c r="L29" s="433"/>
    </row>
    <row r="30" spans="1:12" ht="30">
      <c r="A30" s="429">
        <v>22</v>
      </c>
      <c r="B30" s="419">
        <v>44127</v>
      </c>
      <c r="C30" s="434" t="s">
        <v>537</v>
      </c>
      <c r="D30" s="421">
        <v>15000</v>
      </c>
      <c r="E30" s="422" t="s">
        <v>607</v>
      </c>
      <c r="F30" s="423" t="s">
        <v>608</v>
      </c>
      <c r="G30" s="424" t="s">
        <v>609</v>
      </c>
      <c r="H30" s="422" t="s">
        <v>605</v>
      </c>
      <c r="I30" s="430"/>
      <c r="J30" s="431"/>
      <c r="K30" s="432"/>
      <c r="L30" s="433"/>
    </row>
    <row r="31" spans="1:12" ht="30">
      <c r="A31" s="429">
        <v>23</v>
      </c>
      <c r="B31" s="419">
        <v>44132</v>
      </c>
      <c r="C31" s="434" t="s">
        <v>537</v>
      </c>
      <c r="D31" s="421">
        <v>6450</v>
      </c>
      <c r="E31" s="422" t="s">
        <v>617</v>
      </c>
      <c r="F31" s="435" t="s">
        <v>618</v>
      </c>
      <c r="G31" s="424" t="s">
        <v>619</v>
      </c>
      <c r="H31" s="422" t="s">
        <v>547</v>
      </c>
      <c r="I31" s="436"/>
      <c r="J31" s="431"/>
      <c r="K31" s="432"/>
      <c r="L31" s="433"/>
    </row>
    <row r="32" spans="1:12" ht="30">
      <c r="A32" s="429">
        <v>24</v>
      </c>
      <c r="B32" s="419">
        <v>44133</v>
      </c>
      <c r="C32" s="434" t="s">
        <v>537</v>
      </c>
      <c r="D32" s="421">
        <v>10000</v>
      </c>
      <c r="E32" s="422" t="s">
        <v>540</v>
      </c>
      <c r="F32" s="423" t="s">
        <v>541</v>
      </c>
      <c r="G32" s="424" t="s">
        <v>545</v>
      </c>
      <c r="H32" s="422" t="s">
        <v>547</v>
      </c>
      <c r="I32" s="436"/>
      <c r="J32" s="431"/>
      <c r="K32" s="432"/>
      <c r="L32" s="433"/>
    </row>
    <row r="33" spans="1:12" ht="30">
      <c r="A33" s="429">
        <v>25</v>
      </c>
      <c r="B33" s="419">
        <v>44134</v>
      </c>
      <c r="C33" s="434" t="s">
        <v>537</v>
      </c>
      <c r="D33" s="421">
        <v>3000</v>
      </c>
      <c r="E33" s="422" t="s">
        <v>620</v>
      </c>
      <c r="F33" s="424" t="s">
        <v>621</v>
      </c>
      <c r="G33" s="424" t="s">
        <v>622</v>
      </c>
      <c r="H33" s="422" t="s">
        <v>623</v>
      </c>
      <c r="I33" s="436"/>
      <c r="J33" s="431"/>
      <c r="K33" s="432"/>
      <c r="L33" s="433"/>
    </row>
    <row r="34" spans="1:12" ht="30">
      <c r="A34" s="418">
        <v>26</v>
      </c>
      <c r="B34" s="419">
        <v>44134</v>
      </c>
      <c r="C34" s="434" t="s">
        <v>537</v>
      </c>
      <c r="D34" s="421">
        <v>3000</v>
      </c>
      <c r="E34" s="422" t="s">
        <v>624</v>
      </c>
      <c r="F34" s="423" t="s">
        <v>625</v>
      </c>
      <c r="G34" s="424" t="s">
        <v>626</v>
      </c>
      <c r="H34" s="422" t="s">
        <v>605</v>
      </c>
      <c r="I34" s="436"/>
      <c r="J34" s="431"/>
      <c r="K34" s="432"/>
      <c r="L34" s="433"/>
    </row>
    <row r="35" spans="1:12" ht="30">
      <c r="A35" s="429">
        <v>27</v>
      </c>
      <c r="B35" s="419">
        <v>44134</v>
      </c>
      <c r="C35" s="434" t="s">
        <v>537</v>
      </c>
      <c r="D35" s="421">
        <v>4000</v>
      </c>
      <c r="E35" s="422" t="s">
        <v>542</v>
      </c>
      <c r="F35" s="423" t="s">
        <v>535</v>
      </c>
      <c r="G35" s="424" t="s">
        <v>536</v>
      </c>
      <c r="H35" s="422" t="s">
        <v>547</v>
      </c>
      <c r="I35" s="436"/>
      <c r="J35" s="431"/>
      <c r="K35" s="432"/>
      <c r="L35" s="433"/>
    </row>
    <row r="36" spans="1:12" ht="30">
      <c r="A36" s="429">
        <v>28</v>
      </c>
      <c r="B36" s="419">
        <v>44134</v>
      </c>
      <c r="C36" s="434" t="s">
        <v>537</v>
      </c>
      <c r="D36" s="421">
        <v>3500</v>
      </c>
      <c r="E36" s="437" t="s">
        <v>617</v>
      </c>
      <c r="F36" s="438" t="s">
        <v>618</v>
      </c>
      <c r="G36" s="439" t="s">
        <v>619</v>
      </c>
      <c r="H36" s="437" t="s">
        <v>547</v>
      </c>
      <c r="I36" s="436"/>
      <c r="J36" s="431"/>
      <c r="K36" s="432"/>
      <c r="L36" s="433"/>
    </row>
    <row r="37" spans="1:12" ht="30">
      <c r="A37" s="429">
        <v>29</v>
      </c>
      <c r="B37" s="419">
        <v>44164</v>
      </c>
      <c r="C37" s="434" t="s">
        <v>537</v>
      </c>
      <c r="D37" s="421">
        <v>2000</v>
      </c>
      <c r="E37" s="424" t="s">
        <v>543</v>
      </c>
      <c r="F37" s="423" t="s">
        <v>544</v>
      </c>
      <c r="G37" s="424" t="s">
        <v>546</v>
      </c>
      <c r="H37" s="422" t="s">
        <v>547</v>
      </c>
      <c r="I37" s="430"/>
      <c r="J37" s="431"/>
      <c r="K37" s="432"/>
      <c r="L37" s="433"/>
    </row>
    <row r="38" spans="1:12" ht="30">
      <c r="A38" s="429">
        <v>30</v>
      </c>
      <c r="B38" s="419">
        <v>44165</v>
      </c>
      <c r="C38" s="434" t="s">
        <v>537</v>
      </c>
      <c r="D38" s="421">
        <v>2000</v>
      </c>
      <c r="E38" s="424" t="s">
        <v>628</v>
      </c>
      <c r="F38" s="423" t="s">
        <v>630</v>
      </c>
      <c r="G38" s="424" t="s">
        <v>629</v>
      </c>
      <c r="H38" s="381" t="s">
        <v>631</v>
      </c>
      <c r="I38" s="430"/>
      <c r="J38" s="431"/>
      <c r="K38" s="432"/>
      <c r="L38" s="433"/>
    </row>
    <row r="39" spans="1:12" ht="30">
      <c r="A39" s="418">
        <v>31</v>
      </c>
      <c r="B39" s="419">
        <v>44167</v>
      </c>
      <c r="C39" s="434" t="s">
        <v>537</v>
      </c>
      <c r="D39" s="421">
        <v>20000</v>
      </c>
      <c r="E39" s="422" t="s">
        <v>607</v>
      </c>
      <c r="F39" s="423" t="s">
        <v>608</v>
      </c>
      <c r="G39" s="424" t="s">
        <v>609</v>
      </c>
      <c r="H39" s="422" t="s">
        <v>605</v>
      </c>
      <c r="I39" s="430"/>
      <c r="J39" s="431"/>
      <c r="K39" s="432"/>
      <c r="L39" s="433"/>
    </row>
    <row r="40" spans="1:12" ht="30">
      <c r="A40" s="429">
        <v>32</v>
      </c>
      <c r="B40" s="419">
        <v>44181</v>
      </c>
      <c r="C40" s="434" t="s">
        <v>537</v>
      </c>
      <c r="D40" s="421">
        <v>3000</v>
      </c>
      <c r="E40" s="422" t="s">
        <v>533</v>
      </c>
      <c r="F40" s="423" t="s">
        <v>539</v>
      </c>
      <c r="G40" s="424" t="s">
        <v>536</v>
      </c>
      <c r="H40" s="422" t="s">
        <v>547</v>
      </c>
      <c r="I40" s="430"/>
      <c r="J40" s="431"/>
      <c r="K40" s="432"/>
      <c r="L40" s="433"/>
    </row>
    <row r="41" spans="1:12" ht="30">
      <c r="A41" s="429">
        <v>33</v>
      </c>
      <c r="B41" s="419">
        <v>44181</v>
      </c>
      <c r="C41" s="434" t="s">
        <v>537</v>
      </c>
      <c r="D41" s="421">
        <v>3000</v>
      </c>
      <c r="E41" s="422" t="s">
        <v>598</v>
      </c>
      <c r="F41" s="424" t="s">
        <v>541</v>
      </c>
      <c r="G41" s="424" t="s">
        <v>545</v>
      </c>
      <c r="H41" s="422" t="s">
        <v>547</v>
      </c>
      <c r="I41" s="430"/>
      <c r="J41" s="431"/>
      <c r="K41" s="432"/>
      <c r="L41" s="433"/>
    </row>
    <row r="42" spans="1:12" ht="30">
      <c r="A42" s="429">
        <v>34</v>
      </c>
      <c r="B42" s="419">
        <v>44181</v>
      </c>
      <c r="C42" s="434" t="s">
        <v>537</v>
      </c>
      <c r="D42" s="421">
        <v>2500</v>
      </c>
      <c r="E42" s="424" t="s">
        <v>543</v>
      </c>
      <c r="F42" s="423" t="s">
        <v>544</v>
      </c>
      <c r="G42" s="424" t="s">
        <v>546</v>
      </c>
      <c r="H42" s="422" t="s">
        <v>547</v>
      </c>
      <c r="I42" s="430"/>
      <c r="J42" s="431"/>
      <c r="K42" s="432"/>
      <c r="L42" s="433"/>
    </row>
    <row r="43" spans="1:12" ht="30">
      <c r="A43" s="429">
        <v>35</v>
      </c>
      <c r="B43" s="419">
        <v>44181</v>
      </c>
      <c r="C43" s="434" t="s">
        <v>537</v>
      </c>
      <c r="D43" s="421">
        <v>2500</v>
      </c>
      <c r="E43" s="424" t="s">
        <v>632</v>
      </c>
      <c r="F43" s="845">
        <v>62006007003</v>
      </c>
      <c r="G43" s="460" t="s">
        <v>633</v>
      </c>
      <c r="H43" s="422" t="s">
        <v>547</v>
      </c>
      <c r="I43" s="430"/>
      <c r="J43" s="431"/>
      <c r="K43" s="432"/>
      <c r="L43" s="433"/>
    </row>
    <row r="44" spans="1:12" ht="15.75" thickBot="1">
      <c r="A44" s="440" t="s">
        <v>270</v>
      </c>
      <c r="B44" s="441"/>
      <c r="C44" s="442"/>
      <c r="D44" s="443"/>
      <c r="E44" s="444"/>
      <c r="F44" s="445"/>
      <c r="G44" s="445"/>
      <c r="H44" s="445"/>
      <c r="I44" s="446"/>
      <c r="J44" s="447"/>
      <c r="K44" s="448"/>
      <c r="L44" s="449"/>
    </row>
    <row r="45" spans="1:12">
      <c r="A45" s="450"/>
      <c r="B45" s="451"/>
      <c r="C45" s="450"/>
      <c r="D45" s="451"/>
      <c r="E45" s="450"/>
      <c r="F45" s="451"/>
      <c r="G45" s="450"/>
      <c r="H45" s="451"/>
      <c r="I45" s="450"/>
      <c r="J45" s="451"/>
      <c r="K45" s="450"/>
      <c r="L45" s="451"/>
    </row>
    <row r="46" spans="1:12">
      <c r="A46" s="450"/>
      <c r="B46" s="452"/>
      <c r="C46" s="450"/>
      <c r="D46" s="452"/>
      <c r="E46" s="450"/>
      <c r="F46" s="452"/>
      <c r="G46" s="450"/>
      <c r="H46" s="452"/>
      <c r="I46" s="450"/>
      <c r="J46" s="452"/>
      <c r="K46" s="450"/>
      <c r="L46" s="452"/>
    </row>
    <row r="47" spans="1:12">
      <c r="A47" s="848" t="s">
        <v>398</v>
      </c>
      <c r="B47" s="848"/>
      <c r="C47" s="848"/>
      <c r="D47" s="848"/>
      <c r="E47" s="848"/>
      <c r="F47" s="848"/>
      <c r="G47" s="848"/>
      <c r="H47" s="848"/>
      <c r="I47" s="848"/>
      <c r="J47" s="848"/>
      <c r="K47" s="848"/>
      <c r="L47" s="848"/>
    </row>
    <row r="48" spans="1:12" s="453" customFormat="1" ht="14.25">
      <c r="A48" s="848" t="s">
        <v>430</v>
      </c>
      <c r="B48" s="848"/>
      <c r="C48" s="848"/>
      <c r="D48" s="848"/>
      <c r="E48" s="848"/>
      <c r="F48" s="848"/>
      <c r="G48" s="848"/>
      <c r="H48" s="848"/>
      <c r="I48" s="848"/>
      <c r="J48" s="848"/>
      <c r="K48" s="848"/>
      <c r="L48" s="848"/>
    </row>
    <row r="49" spans="1:12" s="453" customFormat="1" ht="14.25">
      <c r="A49" s="848"/>
      <c r="B49" s="848"/>
      <c r="C49" s="848"/>
      <c r="D49" s="848"/>
      <c r="E49" s="848"/>
      <c r="F49" s="848"/>
      <c r="G49" s="848"/>
      <c r="H49" s="848"/>
      <c r="I49" s="848"/>
      <c r="J49" s="848"/>
      <c r="K49" s="848"/>
      <c r="L49" s="848"/>
    </row>
    <row r="50" spans="1:12">
      <c r="A50" s="848" t="s">
        <v>429</v>
      </c>
      <c r="B50" s="848"/>
      <c r="C50" s="848"/>
      <c r="D50" s="848"/>
      <c r="E50" s="848"/>
      <c r="F50" s="848"/>
      <c r="G50" s="848"/>
      <c r="H50" s="848"/>
      <c r="I50" s="848"/>
      <c r="J50" s="848"/>
      <c r="K50" s="848"/>
      <c r="L50" s="848"/>
    </row>
    <row r="51" spans="1:12">
      <c r="A51" s="848"/>
      <c r="B51" s="848"/>
      <c r="C51" s="848"/>
      <c r="D51" s="848"/>
      <c r="E51" s="848"/>
      <c r="F51" s="848"/>
      <c r="G51" s="848"/>
      <c r="H51" s="848"/>
      <c r="I51" s="848"/>
      <c r="J51" s="848"/>
      <c r="K51" s="848"/>
      <c r="L51" s="848"/>
    </row>
    <row r="52" spans="1:12">
      <c r="A52" s="848" t="s">
        <v>428</v>
      </c>
      <c r="B52" s="848"/>
      <c r="C52" s="848"/>
      <c r="D52" s="848"/>
      <c r="E52" s="848"/>
      <c r="F52" s="848"/>
      <c r="G52" s="848"/>
      <c r="H52" s="848"/>
      <c r="I52" s="848"/>
      <c r="J52" s="848"/>
      <c r="K52" s="848"/>
      <c r="L52" s="848"/>
    </row>
    <row r="53" spans="1:12">
      <c r="A53" s="450"/>
      <c r="B53" s="451"/>
      <c r="C53" s="450"/>
      <c r="D53" s="451"/>
      <c r="E53" s="450"/>
      <c r="F53" s="451"/>
      <c r="G53" s="450"/>
      <c r="H53" s="451"/>
      <c r="I53" s="450"/>
      <c r="J53" s="451"/>
      <c r="K53" s="450"/>
      <c r="L53" s="451"/>
    </row>
    <row r="54" spans="1:12">
      <c r="A54" s="450"/>
      <c r="B54" s="452"/>
      <c r="C54" s="450"/>
      <c r="D54" s="452"/>
      <c r="E54" s="450"/>
      <c r="F54" s="452"/>
      <c r="G54" s="450"/>
      <c r="H54" s="452"/>
      <c r="I54" s="450"/>
      <c r="J54" s="452"/>
      <c r="K54" s="450"/>
      <c r="L54" s="452"/>
    </row>
    <row r="55" spans="1:12">
      <c r="A55" s="450"/>
      <c r="B55" s="451"/>
      <c r="C55" s="450"/>
      <c r="D55" s="451"/>
      <c r="E55" s="450"/>
      <c r="F55" s="451"/>
      <c r="G55" s="450"/>
      <c r="H55" s="451"/>
      <c r="I55" s="450"/>
      <c r="J55" s="451"/>
      <c r="K55" s="450"/>
      <c r="L55" s="451"/>
    </row>
    <row r="56" spans="1:12">
      <c r="A56" s="450"/>
      <c r="B56" s="452"/>
      <c r="C56" s="450"/>
      <c r="D56" s="452"/>
      <c r="E56" s="450"/>
      <c r="F56" s="452"/>
      <c r="G56" s="450"/>
      <c r="H56" s="452"/>
      <c r="I56" s="450"/>
      <c r="J56" s="452"/>
      <c r="K56" s="450"/>
      <c r="L56" s="452"/>
    </row>
    <row r="57" spans="1:12" s="454" customFormat="1">
      <c r="A57" s="854" t="s">
        <v>107</v>
      </c>
      <c r="B57" s="854"/>
      <c r="C57" s="451"/>
      <c r="D57" s="450"/>
      <c r="E57" s="451"/>
      <c r="F57" s="451"/>
      <c r="G57" s="450"/>
      <c r="H57" s="451"/>
      <c r="I57" s="451"/>
      <c r="J57" s="450"/>
      <c r="K57" s="451"/>
      <c r="L57" s="450"/>
    </row>
    <row r="58" spans="1:12" s="454" customFormat="1">
      <c r="A58" s="451"/>
      <c r="B58" s="450"/>
      <c r="C58" s="455"/>
      <c r="D58" s="456"/>
      <c r="E58" s="455"/>
      <c r="F58" s="451"/>
      <c r="G58" s="450"/>
      <c r="H58" s="457"/>
      <c r="I58" s="451"/>
      <c r="J58" s="450"/>
      <c r="K58" s="451"/>
      <c r="L58" s="450"/>
    </row>
    <row r="59" spans="1:12" s="454" customFormat="1" ht="15" customHeight="1">
      <c r="A59" s="451"/>
      <c r="B59" s="450"/>
      <c r="C59" s="847" t="s">
        <v>262</v>
      </c>
      <c r="D59" s="847"/>
      <c r="E59" s="847"/>
      <c r="F59" s="451"/>
      <c r="G59" s="450"/>
      <c r="H59" s="852" t="s">
        <v>627</v>
      </c>
      <c r="I59" s="458"/>
      <c r="J59" s="450"/>
      <c r="K59" s="451"/>
      <c r="L59" s="450"/>
    </row>
    <row r="60" spans="1:12" s="454" customFormat="1">
      <c r="A60" s="451"/>
      <c r="B60" s="450"/>
      <c r="C60" s="451"/>
      <c r="D60" s="450"/>
      <c r="E60" s="451"/>
      <c r="F60" s="451"/>
      <c r="G60" s="450"/>
      <c r="H60" s="853"/>
      <c r="I60" s="458"/>
      <c r="J60" s="450"/>
      <c r="K60" s="451"/>
      <c r="L60" s="450"/>
    </row>
    <row r="61" spans="1:12" s="459" customFormat="1">
      <c r="A61" s="451"/>
      <c r="B61" s="450"/>
      <c r="C61" s="847" t="s">
        <v>139</v>
      </c>
      <c r="D61" s="847"/>
      <c r="E61" s="847"/>
      <c r="F61" s="451"/>
      <c r="G61" s="450"/>
      <c r="H61" s="451"/>
      <c r="I61" s="451"/>
      <c r="J61" s="450"/>
      <c r="K61" s="451"/>
      <c r="L61" s="450"/>
    </row>
    <row r="62" spans="1:12" s="459" customFormat="1">
      <c r="E62" s="264"/>
    </row>
    <row r="63" spans="1:12" s="459" customFormat="1">
      <c r="E63" s="264"/>
    </row>
    <row r="64" spans="1:12" s="459" customFormat="1">
      <c r="E64" s="264"/>
    </row>
    <row r="65" spans="5:5" s="459" customFormat="1">
      <c r="E65" s="264"/>
    </row>
    <row r="66" spans="5:5" s="459" customFormat="1"/>
  </sheetData>
  <mergeCells count="10">
    <mergeCell ref="A5:F5"/>
    <mergeCell ref="C61:E61"/>
    <mergeCell ref="A48:L49"/>
    <mergeCell ref="A50:L51"/>
    <mergeCell ref="A52:L52"/>
    <mergeCell ref="I6:K6"/>
    <mergeCell ref="H59:H60"/>
    <mergeCell ref="A57:B57"/>
    <mergeCell ref="A47:L47"/>
    <mergeCell ref="C59:E59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44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44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42 F44"/>
  </dataValidations>
  <printOptions gridLines="1"/>
  <pageMargins left="0.11810804899387577" right="0.11810804899387577" top="0.354329615048119" bottom="0.354329615048119" header="0.31496062992125984" footer="0.31496062992125984"/>
  <pageSetup scale="6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L89"/>
  <sheetViews>
    <sheetView showGridLines="0" view="pageBreakPreview" topLeftCell="A19" zoomScale="80" zoomScaleSheetLayoutView="80" workbookViewId="0">
      <selection activeCell="D42" sqref="D4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4" t="s">
        <v>296</v>
      </c>
      <c r="B1" s="114"/>
      <c r="C1" s="857" t="s">
        <v>109</v>
      </c>
      <c r="D1" s="857"/>
      <c r="E1" s="148"/>
    </row>
    <row r="2" spans="1:12">
      <c r="A2" s="76" t="s">
        <v>140</v>
      </c>
      <c r="B2" s="114"/>
      <c r="C2" s="855" t="str">
        <f>'ფორმა N1'!L2</f>
        <v>01.01.20-31.12.20</v>
      </c>
      <c r="D2" s="856"/>
      <c r="E2" s="148"/>
    </row>
    <row r="3" spans="1:12">
      <c r="A3" s="76"/>
      <c r="B3" s="114"/>
      <c r="C3" s="376"/>
      <c r="D3" s="376"/>
      <c r="E3" s="148"/>
    </row>
    <row r="4" spans="1:12" s="2" customFormat="1">
      <c r="A4" s="77" t="s">
        <v>268</v>
      </c>
      <c r="B4" s="77"/>
      <c r="C4" s="76"/>
      <c r="D4" s="76"/>
      <c r="E4" s="108"/>
      <c r="L4" s="21"/>
    </row>
    <row r="5" spans="1:12" s="2" customFormat="1">
      <c r="A5" s="119" t="str">
        <f>'[3]ფორმა N1'!A5</f>
        <v>მპგ "ერთიანი საქართველო-დემოკრატიული მოძრაობა "</v>
      </c>
      <c r="B5" s="111"/>
      <c r="C5" s="60"/>
      <c r="D5" s="60"/>
      <c r="E5" s="108"/>
    </row>
    <row r="6" spans="1:12" s="2" customFormat="1">
      <c r="A6" s="77"/>
      <c r="B6" s="77"/>
      <c r="C6" s="76"/>
      <c r="D6" s="76"/>
      <c r="E6" s="108"/>
    </row>
    <row r="7" spans="1:12" s="6" customFormat="1">
      <c r="A7" s="372"/>
      <c r="B7" s="372"/>
      <c r="C7" s="78"/>
      <c r="D7" s="78"/>
      <c r="E7" s="149"/>
    </row>
    <row r="8" spans="1:12" s="6" customFormat="1" ht="30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>
      <c r="A9" s="13">
        <v>1</v>
      </c>
      <c r="B9" s="13" t="s">
        <v>57</v>
      </c>
      <c r="C9" s="657">
        <f>SUM(C10,C14,C54,C57,C58,C59,C76)</f>
        <v>482911.11</v>
      </c>
      <c r="D9" s="657">
        <f>SUM(D10,D14,D54,D57,D58,D59,D65,D72,D73)</f>
        <v>449982.34</v>
      </c>
      <c r="E9" s="150"/>
    </row>
    <row r="10" spans="1:12" s="9" customFormat="1" ht="18">
      <c r="A10" s="14">
        <v>1.1000000000000001</v>
      </c>
      <c r="B10" s="14" t="s">
        <v>58</v>
      </c>
      <c r="C10" s="84">
        <f>SUM(C11:C13)</f>
        <v>207614.28</v>
      </c>
      <c r="D10" s="84">
        <f>SUM(D11:D13)</f>
        <v>211431</v>
      </c>
      <c r="E10" s="150"/>
    </row>
    <row r="11" spans="1:12" s="9" customFormat="1" ht="16.5" customHeight="1">
      <c r="A11" s="16" t="s">
        <v>30</v>
      </c>
      <c r="B11" s="16" t="s">
        <v>59</v>
      </c>
      <c r="C11" s="34">
        <v>207614.28</v>
      </c>
      <c r="D11" s="35">
        <f>14000+151520+44911+1000</f>
        <v>211431</v>
      </c>
      <c r="E11" s="150"/>
    </row>
    <row r="12" spans="1:12" ht="16.5" customHeight="1">
      <c r="A12" s="16" t="s">
        <v>31</v>
      </c>
      <c r="B12" s="16" t="s">
        <v>0</v>
      </c>
      <c r="C12" s="34"/>
      <c r="D12" s="35"/>
      <c r="E12" s="148"/>
    </row>
    <row r="13" spans="1:12" ht="16.5" customHeight="1">
      <c r="A13" s="301" t="s">
        <v>479</v>
      </c>
      <c r="B13" s="302" t="s">
        <v>481</v>
      </c>
      <c r="C13" s="302"/>
      <c r="D13" s="302"/>
      <c r="E13" s="148"/>
    </row>
    <row r="14" spans="1:12">
      <c r="A14" s="14">
        <v>1.2</v>
      </c>
      <c r="B14" s="14" t="s">
        <v>60</v>
      </c>
      <c r="C14" s="84">
        <f>SUM(C15,C18,C30:C33,C36,C37,C44,C45,C46,C47,C48,C52,C53)</f>
        <v>275296.82999999996</v>
      </c>
      <c r="D14" s="84">
        <f>SUM(D15,D18,D30:D33,D36,D37,D44,D45,D46,D47,D48,D52,D53)</f>
        <v>237561.34000000003</v>
      </c>
      <c r="E14" s="148"/>
    </row>
    <row r="15" spans="1:12">
      <c r="A15" s="16" t="s">
        <v>32</v>
      </c>
      <c r="B15" s="16" t="s">
        <v>1</v>
      </c>
      <c r="C15" s="83">
        <f>SUM(C16:C17)</f>
        <v>1100</v>
      </c>
      <c r="D15" s="83">
        <f>SUM(D16:D17)</f>
        <v>1100</v>
      </c>
      <c r="E15" s="148"/>
    </row>
    <row r="16" spans="1:12" ht="17.25" customHeight="1">
      <c r="A16" s="17" t="s">
        <v>98</v>
      </c>
      <c r="B16" s="17" t="s">
        <v>61</v>
      </c>
      <c r="C16" s="36">
        <v>1100</v>
      </c>
      <c r="D16" s="37">
        <v>1100</v>
      </c>
      <c r="E16" s="148"/>
    </row>
    <row r="17" spans="1:5" ht="17.25" customHeight="1">
      <c r="A17" s="17" t="s">
        <v>99</v>
      </c>
      <c r="B17" s="17" t="s">
        <v>62</v>
      </c>
      <c r="C17" s="36"/>
      <c r="D17" s="37"/>
      <c r="E17" s="148"/>
    </row>
    <row r="18" spans="1:5">
      <c r="A18" s="16" t="s">
        <v>33</v>
      </c>
      <c r="B18" s="16" t="s">
        <v>2</v>
      </c>
      <c r="C18" s="83">
        <f>SUM(C19:C24,C29)</f>
        <v>14993.34</v>
      </c>
      <c r="D18" s="83">
        <f>SUM(D19:D24,D29)</f>
        <v>14899.71</v>
      </c>
      <c r="E18" s="148"/>
    </row>
    <row r="19" spans="1:5" ht="30">
      <c r="A19" s="17" t="s">
        <v>12</v>
      </c>
      <c r="B19" s="17" t="s">
        <v>244</v>
      </c>
      <c r="C19" s="38"/>
      <c r="D19" s="39"/>
      <c r="E19" s="148"/>
    </row>
    <row r="20" spans="1:5">
      <c r="A20" s="17" t="s">
        <v>13</v>
      </c>
      <c r="B20" s="17" t="s">
        <v>14</v>
      </c>
      <c r="C20" s="38"/>
      <c r="D20" s="40"/>
      <c r="E20" s="148"/>
    </row>
    <row r="21" spans="1:5" ht="30">
      <c r="A21" s="17" t="s">
        <v>275</v>
      </c>
      <c r="B21" s="17" t="s">
        <v>22</v>
      </c>
      <c r="C21" s="38"/>
      <c r="D21" s="41"/>
      <c r="E21" s="148"/>
    </row>
    <row r="22" spans="1:5">
      <c r="A22" s="17" t="s">
        <v>276</v>
      </c>
      <c r="B22" s="17" t="s">
        <v>15</v>
      </c>
      <c r="C22" s="38">
        <v>11720.27</v>
      </c>
      <c r="D22" s="41">
        <f>2045.37+9581.27</f>
        <v>11626.64</v>
      </c>
      <c r="E22" s="148"/>
    </row>
    <row r="23" spans="1:5">
      <c r="A23" s="17" t="s">
        <v>277</v>
      </c>
      <c r="B23" s="17" t="s">
        <v>16</v>
      </c>
      <c r="C23" s="38"/>
      <c r="D23" s="41"/>
      <c r="E23" s="148"/>
    </row>
    <row r="24" spans="1:5">
      <c r="A24" s="17" t="s">
        <v>278</v>
      </c>
      <c r="B24" s="17" t="s">
        <v>17</v>
      </c>
      <c r="C24" s="117">
        <f>SUM(C25:C28)</f>
        <v>3273.0699999999997</v>
      </c>
      <c r="D24" s="117">
        <f>SUM(D25:D28)</f>
        <v>3273.0699999999997</v>
      </c>
      <c r="E24" s="148"/>
    </row>
    <row r="25" spans="1:5" ht="16.5" customHeight="1">
      <c r="A25" s="18" t="s">
        <v>279</v>
      </c>
      <c r="B25" s="18" t="s">
        <v>18</v>
      </c>
      <c r="C25" s="41">
        <v>1913.37</v>
      </c>
      <c r="D25" s="41">
        <v>1913.37</v>
      </c>
      <c r="E25" s="148"/>
    </row>
    <row r="26" spans="1:5" ht="16.5" customHeight="1">
      <c r="A26" s="18" t="s">
        <v>280</v>
      </c>
      <c r="B26" s="18" t="s">
        <v>19</v>
      </c>
      <c r="C26" s="41">
        <v>1019.08</v>
      </c>
      <c r="D26" s="41">
        <v>1019.08</v>
      </c>
      <c r="E26" s="148"/>
    </row>
    <row r="27" spans="1:5" ht="16.5" customHeight="1">
      <c r="A27" s="18" t="s">
        <v>281</v>
      </c>
      <c r="B27" s="18" t="s">
        <v>20</v>
      </c>
      <c r="C27" s="41">
        <v>8.1199999999999992</v>
      </c>
      <c r="D27" s="41">
        <v>8.1199999999999992</v>
      </c>
      <c r="E27" s="148"/>
    </row>
    <row r="28" spans="1:5" ht="16.5" customHeight="1">
      <c r="A28" s="18" t="s">
        <v>282</v>
      </c>
      <c r="B28" s="18" t="s">
        <v>23</v>
      </c>
      <c r="C28" s="41">
        <v>332.5</v>
      </c>
      <c r="D28" s="41">
        <v>332.5</v>
      </c>
      <c r="E28" s="148"/>
    </row>
    <row r="29" spans="1:5">
      <c r="A29" s="17" t="s">
        <v>283</v>
      </c>
      <c r="B29" s="17" t="s">
        <v>21</v>
      </c>
      <c r="C29" s="38"/>
      <c r="D29" s="42"/>
      <c r="E29" s="148"/>
    </row>
    <row r="30" spans="1:5">
      <c r="A30" s="16" t="s">
        <v>34</v>
      </c>
      <c r="B30" s="16" t="s">
        <v>3</v>
      </c>
      <c r="C30" s="34"/>
      <c r="D30" s="35"/>
      <c r="E30" s="148"/>
    </row>
    <row r="31" spans="1:5">
      <c r="A31" s="16" t="s">
        <v>35</v>
      </c>
      <c r="B31" s="16" t="s">
        <v>4</v>
      </c>
      <c r="C31" s="34"/>
      <c r="D31" s="35"/>
      <c r="E31" s="148"/>
    </row>
    <row r="32" spans="1:5">
      <c r="A32" s="16" t="s">
        <v>36</v>
      </c>
      <c r="B32" s="16" t="s">
        <v>5</v>
      </c>
      <c r="C32" s="34"/>
      <c r="D32" s="35"/>
      <c r="E32" s="148"/>
    </row>
    <row r="33" spans="1:5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>
      <c r="A34" s="17" t="s">
        <v>284</v>
      </c>
      <c r="B34" s="17" t="s">
        <v>56</v>
      </c>
      <c r="C34" s="34"/>
      <c r="D34" s="35"/>
      <c r="E34" s="148"/>
    </row>
    <row r="35" spans="1:5">
      <c r="A35" s="17" t="s">
        <v>285</v>
      </c>
      <c r="B35" s="17" t="s">
        <v>55</v>
      </c>
      <c r="C35" s="34"/>
      <c r="D35" s="35"/>
      <c r="E35" s="148"/>
    </row>
    <row r="36" spans="1:5">
      <c r="A36" s="16" t="s">
        <v>38</v>
      </c>
      <c r="B36" s="16" t="s">
        <v>49</v>
      </c>
      <c r="C36" s="34">
        <v>584.71</v>
      </c>
      <c r="D36" s="35">
        <v>584.71</v>
      </c>
      <c r="E36" s="148"/>
    </row>
    <row r="37" spans="1:5">
      <c r="A37" s="16" t="s">
        <v>39</v>
      </c>
      <c r="B37" s="16" t="s">
        <v>343</v>
      </c>
      <c r="C37" s="83">
        <f>SUM(C38:C43)</f>
        <v>151486.39999999999</v>
      </c>
      <c r="D37" s="83">
        <f>SUM(D38:D43)</f>
        <v>106648.9</v>
      </c>
      <c r="E37" s="148"/>
    </row>
    <row r="38" spans="1:5">
      <c r="A38" s="17" t="s">
        <v>340</v>
      </c>
      <c r="B38" s="17" t="s">
        <v>344</v>
      </c>
      <c r="C38" s="34"/>
      <c r="D38" s="34"/>
      <c r="E38" s="148"/>
    </row>
    <row r="39" spans="1:5">
      <c r="A39" s="17" t="s">
        <v>341</v>
      </c>
      <c r="B39" s="17" t="s">
        <v>345</v>
      </c>
      <c r="C39" s="34">
        <v>83976.4</v>
      </c>
      <c r="D39" s="35">
        <f>82104.9+2034</f>
        <v>84138.9</v>
      </c>
      <c r="E39" s="148"/>
    </row>
    <row r="40" spans="1:5">
      <c r="A40" s="17" t="s">
        <v>342</v>
      </c>
      <c r="B40" s="17" t="s">
        <v>348</v>
      </c>
      <c r="C40" s="34"/>
      <c r="D40" s="35"/>
      <c r="E40" s="148"/>
    </row>
    <row r="41" spans="1:5">
      <c r="A41" s="17" t="s">
        <v>347</v>
      </c>
      <c r="B41" s="17" t="s">
        <v>349</v>
      </c>
      <c r="C41" s="34"/>
      <c r="D41" s="35"/>
      <c r="E41" s="148"/>
    </row>
    <row r="42" spans="1:5">
      <c r="A42" s="17" t="s">
        <v>350</v>
      </c>
      <c r="B42" s="17" t="s">
        <v>459</v>
      </c>
      <c r="C42" s="34">
        <v>67510</v>
      </c>
      <c r="D42" s="35">
        <v>22510</v>
      </c>
      <c r="E42" s="148"/>
    </row>
    <row r="43" spans="1:5">
      <c r="A43" s="17" t="s">
        <v>460</v>
      </c>
      <c r="B43" s="17" t="s">
        <v>346</v>
      </c>
      <c r="C43" s="34"/>
      <c r="D43" s="35"/>
      <c r="E43" s="148"/>
    </row>
    <row r="44" spans="1:5" ht="30">
      <c r="A44" s="16" t="s">
        <v>40</v>
      </c>
      <c r="B44" s="16" t="s">
        <v>28</v>
      </c>
      <c r="C44" s="34">
        <v>16280.62</v>
      </c>
      <c r="D44" s="35">
        <v>15650</v>
      </c>
      <c r="E44" s="148"/>
    </row>
    <row r="45" spans="1:5">
      <c r="A45" s="16" t="s">
        <v>41</v>
      </c>
      <c r="B45" s="16" t="s">
        <v>24</v>
      </c>
      <c r="C45" s="34">
        <v>3008</v>
      </c>
      <c r="D45" s="35">
        <f>100+2001+930</f>
        <v>3031</v>
      </c>
      <c r="E45" s="148"/>
    </row>
    <row r="46" spans="1:5">
      <c r="A46" s="16" t="s">
        <v>42</v>
      </c>
      <c r="B46" s="16" t="s">
        <v>25</v>
      </c>
      <c r="C46" s="34"/>
      <c r="D46" s="35"/>
      <c r="E46" s="148"/>
    </row>
    <row r="47" spans="1:5">
      <c r="A47" s="16" t="s">
        <v>43</v>
      </c>
      <c r="B47" s="16" t="s">
        <v>26</v>
      </c>
      <c r="C47" s="34"/>
      <c r="D47" s="35"/>
      <c r="E47" s="148"/>
    </row>
    <row r="48" spans="1:5">
      <c r="A48" s="16" t="s">
        <v>44</v>
      </c>
      <c r="B48" s="16" t="s">
        <v>290</v>
      </c>
      <c r="C48" s="83">
        <f>SUM(C49:C51)</f>
        <v>87843.76</v>
      </c>
      <c r="D48" s="83">
        <f>SUM(D49:D51)</f>
        <v>95647.02</v>
      </c>
      <c r="E48" s="148"/>
    </row>
    <row r="49" spans="1:5">
      <c r="A49" s="97" t="s">
        <v>356</v>
      </c>
      <c r="B49" s="97" t="s">
        <v>359</v>
      </c>
      <c r="C49" s="34">
        <v>87843.76</v>
      </c>
      <c r="D49" s="35">
        <f>71147.02-600+25100</f>
        <v>95647.02</v>
      </c>
      <c r="E49" s="148"/>
    </row>
    <row r="50" spans="1:5">
      <c r="A50" s="97" t="s">
        <v>357</v>
      </c>
      <c r="B50" s="97" t="s">
        <v>358</v>
      </c>
      <c r="C50" s="34"/>
      <c r="D50" s="35"/>
      <c r="E50" s="148"/>
    </row>
    <row r="51" spans="1:5">
      <c r="A51" s="97" t="s">
        <v>360</v>
      </c>
      <c r="B51" s="97" t="s">
        <v>361</v>
      </c>
      <c r="C51" s="34"/>
      <c r="D51" s="35"/>
      <c r="E51" s="148"/>
    </row>
    <row r="52" spans="1:5" ht="26.25" customHeight="1">
      <c r="A52" s="16" t="s">
        <v>45</v>
      </c>
      <c r="B52" s="16" t="s">
        <v>29</v>
      </c>
      <c r="C52" s="34"/>
      <c r="D52" s="35"/>
      <c r="E52" s="148"/>
    </row>
    <row r="53" spans="1:5">
      <c r="A53" s="16" t="s">
        <v>46</v>
      </c>
      <c r="B53" s="16" t="s">
        <v>6</v>
      </c>
      <c r="C53" s="34"/>
      <c r="D53" s="35"/>
      <c r="E53" s="148"/>
    </row>
    <row r="54" spans="1:5" ht="30">
      <c r="A54" s="14">
        <v>1.3</v>
      </c>
      <c r="B54" s="87" t="s">
        <v>391</v>
      </c>
      <c r="C54" s="84">
        <f>SUM(C55:C56)</f>
        <v>0</v>
      </c>
      <c r="D54" s="84">
        <f>SUM(D55:D56)</f>
        <v>0</v>
      </c>
      <c r="E54" s="148"/>
    </row>
    <row r="55" spans="1:5" ht="30">
      <c r="A55" s="16" t="s">
        <v>50</v>
      </c>
      <c r="B55" s="16" t="s">
        <v>48</v>
      </c>
      <c r="C55" s="34"/>
      <c r="D55" s="35"/>
      <c r="E55" s="148"/>
    </row>
    <row r="56" spans="1:5">
      <c r="A56" s="16" t="s">
        <v>51</v>
      </c>
      <c r="B56" s="16" t="s">
        <v>47</v>
      </c>
      <c r="C56" s="34"/>
      <c r="D56" s="35"/>
      <c r="E56" s="148"/>
    </row>
    <row r="57" spans="1:5">
      <c r="A57" s="14">
        <v>1.4</v>
      </c>
      <c r="B57" s="14" t="s">
        <v>393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84">
        <f>SUM(C60:C64)</f>
        <v>0</v>
      </c>
      <c r="D59" s="84">
        <f>SUM(D60:D64)</f>
        <v>990</v>
      </c>
      <c r="E59" s="148"/>
    </row>
    <row r="60" spans="1:5">
      <c r="A60" s="16" t="s">
        <v>291</v>
      </c>
      <c r="B60" s="47" t="s">
        <v>52</v>
      </c>
      <c r="C60" s="38"/>
      <c r="D60" s="41"/>
      <c r="E60" s="148"/>
    </row>
    <row r="61" spans="1:5" ht="30">
      <c r="A61" s="16" t="s">
        <v>292</v>
      </c>
      <c r="B61" s="47" t="s">
        <v>54</v>
      </c>
      <c r="C61" s="38"/>
      <c r="D61" s="41"/>
      <c r="E61" s="148"/>
    </row>
    <row r="62" spans="1:5">
      <c r="A62" s="16" t="s">
        <v>293</v>
      </c>
      <c r="B62" s="47" t="s">
        <v>53</v>
      </c>
      <c r="C62" s="41"/>
      <c r="D62" s="41"/>
      <c r="E62" s="148"/>
    </row>
    <row r="63" spans="1:5">
      <c r="A63" s="16" t="s">
        <v>294</v>
      </c>
      <c r="B63" s="47" t="s">
        <v>27</v>
      </c>
      <c r="C63" s="38"/>
      <c r="D63" s="41">
        <f>390+600</f>
        <v>990</v>
      </c>
      <c r="E63" s="148"/>
    </row>
    <row r="64" spans="1:5">
      <c r="A64" s="16" t="s">
        <v>322</v>
      </c>
      <c r="B64" s="202" t="s">
        <v>323</v>
      </c>
      <c r="C64" s="38"/>
      <c r="D64" s="203"/>
      <c r="E64" s="148"/>
    </row>
    <row r="65" spans="1:5">
      <c r="A65" s="13">
        <v>2</v>
      </c>
      <c r="B65" s="48" t="s">
        <v>106</v>
      </c>
      <c r="C65" s="256"/>
      <c r="D65" s="118">
        <f>SUM(D66:D71)</f>
        <v>0</v>
      </c>
      <c r="E65" s="148"/>
    </row>
    <row r="66" spans="1:5">
      <c r="A66" s="15">
        <v>2.1</v>
      </c>
      <c r="B66" s="49" t="s">
        <v>100</v>
      </c>
      <c r="C66" s="256"/>
      <c r="D66" s="43"/>
      <c r="E66" s="148"/>
    </row>
    <row r="67" spans="1:5">
      <c r="A67" s="15">
        <v>2.2000000000000002</v>
      </c>
      <c r="B67" s="49" t="s">
        <v>104</v>
      </c>
      <c r="C67" s="258"/>
      <c r="D67" s="44"/>
      <c r="E67" s="148"/>
    </row>
    <row r="68" spans="1:5">
      <c r="A68" s="15">
        <v>2.2999999999999998</v>
      </c>
      <c r="B68" s="49" t="s">
        <v>103</v>
      </c>
      <c r="C68" s="258"/>
      <c r="D68" s="44"/>
      <c r="E68" s="148"/>
    </row>
    <row r="69" spans="1:5">
      <c r="A69" s="15">
        <v>2.4</v>
      </c>
      <c r="B69" s="49" t="s">
        <v>105</v>
      </c>
      <c r="C69" s="258"/>
      <c r="D69" s="44"/>
      <c r="E69" s="148"/>
    </row>
    <row r="70" spans="1:5">
      <c r="A70" s="15">
        <v>2.5</v>
      </c>
      <c r="B70" s="49" t="s">
        <v>101</v>
      </c>
      <c r="C70" s="258"/>
      <c r="D70" s="44"/>
      <c r="E70" s="148"/>
    </row>
    <row r="71" spans="1:5">
      <c r="A71" s="15">
        <v>2.6</v>
      </c>
      <c r="B71" s="49" t="s">
        <v>102</v>
      </c>
      <c r="C71" s="258"/>
      <c r="D71" s="44"/>
      <c r="E71" s="148"/>
    </row>
    <row r="72" spans="1:5" s="2" customFormat="1">
      <c r="A72" s="13">
        <v>3</v>
      </c>
      <c r="B72" s="254" t="s">
        <v>416</v>
      </c>
      <c r="C72" s="257"/>
      <c r="D72" s="255"/>
      <c r="E72" s="105"/>
    </row>
    <row r="73" spans="1:5" s="2" customFormat="1">
      <c r="A73" s="13">
        <v>4</v>
      </c>
      <c r="B73" s="13" t="s">
        <v>246</v>
      </c>
      <c r="C73" s="257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247</v>
      </c>
      <c r="C74" s="8"/>
      <c r="D74" s="8"/>
      <c r="E74" s="105"/>
    </row>
    <row r="75" spans="1:5" s="2" customFormat="1">
      <c r="A75" s="15">
        <v>4.2</v>
      </c>
      <c r="B75" s="15" t="s">
        <v>248</v>
      </c>
      <c r="C75" s="8"/>
      <c r="D75" s="8"/>
      <c r="E75" s="105"/>
    </row>
    <row r="76" spans="1:5" s="2" customFormat="1">
      <c r="A76" s="13">
        <v>5</v>
      </c>
      <c r="B76" s="252" t="s">
        <v>273</v>
      </c>
      <c r="C76" s="8"/>
      <c r="D76" s="85"/>
      <c r="E76" s="105"/>
    </row>
    <row r="77" spans="1:5" s="2" customFormat="1">
      <c r="A77" s="277"/>
      <c r="B77" s="277"/>
      <c r="C77" s="12"/>
      <c r="D77" s="12"/>
      <c r="E77" s="105"/>
    </row>
    <row r="78" spans="1:5" s="2" customFormat="1" ht="15" customHeight="1">
      <c r="A78" s="860" t="s">
        <v>461</v>
      </c>
      <c r="B78" s="860"/>
      <c r="C78" s="860"/>
      <c r="D78" s="860"/>
      <c r="E78" s="105"/>
    </row>
    <row r="79" spans="1:5" s="2" customFormat="1">
      <c r="A79" s="277"/>
      <c r="B79" s="277"/>
      <c r="C79" s="12"/>
      <c r="D79" s="12"/>
      <c r="E79" s="105"/>
    </row>
    <row r="80" spans="1:5" s="23" customFormat="1" ht="12.75"/>
    <row r="81" spans="1:9" s="2" customFormat="1">
      <c r="A81" s="69" t="s">
        <v>107</v>
      </c>
      <c r="E81" s="37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462</v>
      </c>
      <c r="D84" s="12"/>
      <c r="E84"/>
      <c r="F84"/>
      <c r="G84"/>
      <c r="H84"/>
      <c r="I84"/>
    </row>
    <row r="85" spans="1:9" s="2" customFormat="1">
      <c r="A85"/>
      <c r="B85" s="868" t="s">
        <v>463</v>
      </c>
      <c r="C85" s="868"/>
      <c r="D85" s="868"/>
      <c r="E85"/>
      <c r="F85"/>
      <c r="G85"/>
      <c r="H85"/>
      <c r="I85"/>
    </row>
    <row r="86" spans="1:9" customFormat="1" ht="12.75">
      <c r="B86" s="66" t="s">
        <v>464</v>
      </c>
    </row>
    <row r="87" spans="1:9" s="2" customFormat="1">
      <c r="A87" s="11"/>
      <c r="B87" s="868" t="s">
        <v>465</v>
      </c>
      <c r="C87" s="868"/>
      <c r="D87" s="868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39"/>
  <sheetViews>
    <sheetView showGridLines="0" view="pageBreakPreview" topLeftCell="A2" zoomScale="80" zoomScaleSheetLayoutView="80" workbookViewId="0">
      <selection activeCell="B12" sqref="B1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319</v>
      </c>
      <c r="B1" s="77"/>
      <c r="C1" s="857" t="s">
        <v>109</v>
      </c>
      <c r="D1" s="857"/>
      <c r="E1" s="91"/>
    </row>
    <row r="2" spans="1:5" s="6" customFormat="1">
      <c r="A2" s="74" t="s">
        <v>313</v>
      </c>
      <c r="B2" s="77"/>
      <c r="C2" s="855" t="str">
        <f>'ფორმა N1'!L2</f>
        <v>01.01.20-31.12.20</v>
      </c>
      <c r="D2" s="856"/>
      <c r="E2" s="91"/>
    </row>
    <row r="3" spans="1:5" s="6" customFormat="1">
      <c r="A3" s="76" t="s">
        <v>140</v>
      </c>
      <c r="B3" s="74"/>
      <c r="C3" s="376"/>
      <c r="D3" s="376"/>
      <c r="E3" s="91"/>
    </row>
    <row r="4" spans="1:5" s="6" customFormat="1">
      <c r="A4" s="76"/>
      <c r="B4" s="76"/>
      <c r="C4" s="376"/>
      <c r="D4" s="376"/>
      <c r="E4" s="91"/>
    </row>
    <row r="5" spans="1:5">
      <c r="A5" s="77" t="str">
        <f>'[3]ფორმა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346" t="str">
        <f>'[3]ფორმა N1'!A5</f>
        <v>მპგ "ერთიანი საქართველო-დემოკრატიული მოძრაობა "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372"/>
      <c r="B8" s="372"/>
      <c r="C8" s="78"/>
      <c r="D8" s="78"/>
      <c r="E8" s="91"/>
    </row>
    <row r="9" spans="1:5" s="6" customFormat="1" ht="30">
      <c r="A9" s="89" t="s">
        <v>64</v>
      </c>
      <c r="B9" s="89" t="s">
        <v>318</v>
      </c>
      <c r="C9" s="79" t="s">
        <v>10</v>
      </c>
      <c r="D9" s="79" t="s">
        <v>9</v>
      </c>
      <c r="E9" s="91"/>
    </row>
    <row r="10" spans="1:5" s="9" customFormat="1" ht="18">
      <c r="A10" s="98" t="s">
        <v>314</v>
      </c>
      <c r="B10" s="98" t="s">
        <v>815</v>
      </c>
      <c r="C10" s="4"/>
      <c r="D10" s="4">
        <v>390</v>
      </c>
      <c r="E10" s="93"/>
    </row>
    <row r="11" spans="1:5" s="10" customFormat="1">
      <c r="A11" s="98" t="s">
        <v>315</v>
      </c>
      <c r="B11" s="98" t="s">
        <v>816</v>
      </c>
      <c r="C11" s="4"/>
      <c r="D11" s="4">
        <v>600</v>
      </c>
      <c r="E11" s="94"/>
    </row>
    <row r="12" spans="1:5" s="10" customFormat="1">
      <c r="A12" s="98" t="s">
        <v>550</v>
      </c>
      <c r="B12" s="98"/>
      <c r="C12" s="4"/>
      <c r="D12" s="4"/>
      <c r="E12" s="94"/>
    </row>
    <row r="13" spans="1:5" s="10" customFormat="1">
      <c r="A13" s="87" t="s">
        <v>272</v>
      </c>
      <c r="B13" s="87"/>
      <c r="C13" s="4"/>
      <c r="D13" s="4"/>
      <c r="E13" s="94"/>
    </row>
    <row r="14" spans="1:5" s="10" customFormat="1">
      <c r="A14" s="87" t="s">
        <v>272</v>
      </c>
      <c r="B14" s="87"/>
      <c r="C14" s="4"/>
      <c r="D14" s="4"/>
      <c r="E14" s="94"/>
    </row>
    <row r="15" spans="1:5" s="10" customFormat="1">
      <c r="A15" s="87" t="s">
        <v>272</v>
      </c>
      <c r="B15" s="87"/>
      <c r="C15" s="4"/>
      <c r="D15" s="4"/>
      <c r="E15" s="94"/>
    </row>
    <row r="16" spans="1:5" s="10" customFormat="1">
      <c r="A16" s="87" t="s">
        <v>272</v>
      </c>
      <c r="B16" s="87"/>
      <c r="C16" s="4"/>
      <c r="D16" s="4"/>
      <c r="E16" s="94"/>
    </row>
    <row r="17" spans="1:5" s="10" customFormat="1" ht="17.25" customHeight="1">
      <c r="A17" s="98" t="s">
        <v>316</v>
      </c>
      <c r="B17" s="87"/>
      <c r="C17" s="4"/>
      <c r="D17" s="4"/>
      <c r="E17" s="94"/>
    </row>
    <row r="18" spans="1:5" s="10" customFormat="1" ht="18" customHeight="1">
      <c r="A18" s="98" t="s">
        <v>317</v>
      </c>
      <c r="B18" s="87"/>
      <c r="C18" s="4"/>
      <c r="D18" s="4"/>
      <c r="E18" s="94"/>
    </row>
    <row r="19" spans="1:5" s="10" customFormat="1">
      <c r="A19" s="87" t="s">
        <v>272</v>
      </c>
      <c r="B19" s="87"/>
      <c r="C19" s="4"/>
      <c r="D19" s="4"/>
      <c r="E19" s="94"/>
    </row>
    <row r="20" spans="1:5" s="10" customFormat="1">
      <c r="A20" s="87" t="s">
        <v>272</v>
      </c>
      <c r="B20" s="87"/>
      <c r="C20" s="4"/>
      <c r="D20" s="4"/>
      <c r="E20" s="94"/>
    </row>
    <row r="21" spans="1:5" s="10" customFormat="1">
      <c r="A21" s="87" t="s">
        <v>272</v>
      </c>
      <c r="B21" s="87"/>
      <c r="C21" s="4"/>
      <c r="D21" s="4"/>
      <c r="E21" s="94"/>
    </row>
    <row r="22" spans="1:5" s="10" customFormat="1">
      <c r="A22" s="87" t="s">
        <v>272</v>
      </c>
      <c r="B22" s="87"/>
      <c r="C22" s="4"/>
      <c r="D22" s="4"/>
      <c r="E22" s="94"/>
    </row>
    <row r="23" spans="1:5" s="10" customFormat="1">
      <c r="A23" s="87" t="s">
        <v>272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320</v>
      </c>
      <c r="C25" s="86">
        <f>SUM(C10:C24)</f>
        <v>0</v>
      </c>
      <c r="D25" s="86">
        <f>SUM(D10:D24)</f>
        <v>990</v>
      </c>
      <c r="E25" s="96"/>
    </row>
    <row r="26" spans="1:5">
      <c r="A26" s="45"/>
      <c r="B26" s="45"/>
    </row>
    <row r="27" spans="1:5">
      <c r="A27" s="2" t="s">
        <v>400</v>
      </c>
      <c r="E27" s="375"/>
    </row>
    <row r="28" spans="1:5">
      <c r="A28" s="2" t="s">
        <v>395</v>
      </c>
    </row>
    <row r="29" spans="1:5">
      <c r="A29" s="201" t="s">
        <v>396</v>
      </c>
    </row>
    <row r="30" spans="1:5">
      <c r="A30" s="201"/>
    </row>
    <row r="31" spans="1:5">
      <c r="A31" s="201" t="s">
        <v>337</v>
      </c>
    </row>
    <row r="32" spans="1:5" s="23" customFormat="1" ht="12.75"/>
    <row r="33" spans="1:9">
      <c r="A33" s="69" t="s">
        <v>107</v>
      </c>
      <c r="E33" s="37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265</v>
      </c>
      <c r="D36" s="12"/>
      <c r="E36"/>
      <c r="F36"/>
      <c r="G36"/>
      <c r="H36"/>
      <c r="I36"/>
    </row>
    <row r="37" spans="1:9">
      <c r="B37" s="2" t="s">
        <v>264</v>
      </c>
      <c r="D37" s="12"/>
      <c r="E37"/>
      <c r="F37"/>
      <c r="G37"/>
      <c r="H37"/>
      <c r="I37"/>
    </row>
    <row r="38" spans="1:9" customFormat="1" ht="12.75">
      <c r="A38" s="66"/>
      <c r="B38" s="66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1707"/>
  <sheetViews>
    <sheetView view="pageBreakPreview" topLeftCell="A1677" zoomScale="80" zoomScaleSheetLayoutView="80" workbookViewId="0">
      <selection activeCell="E1684" sqref="E1684:E1690"/>
    </sheetView>
  </sheetViews>
  <sheetFormatPr defaultRowHeight="12.75"/>
  <cols>
    <col min="1" max="1" width="7.5703125" style="185" customWidth="1"/>
    <col min="2" max="2" width="20.85546875" style="185" customWidth="1"/>
    <col min="3" max="3" width="26" style="185" customWidth="1"/>
    <col min="4" max="4" width="17" style="185" customWidth="1"/>
    <col min="5" max="5" width="18.140625" style="185" customWidth="1"/>
    <col min="6" max="6" width="14.7109375" style="185" customWidth="1"/>
    <col min="7" max="7" width="15.5703125" style="185" customWidth="1"/>
    <col min="8" max="8" width="14.7109375" style="185" customWidth="1"/>
    <col min="9" max="9" width="29.7109375" style="185" customWidth="1"/>
    <col min="10" max="10" width="0" style="185" hidden="1" customWidth="1"/>
    <col min="11" max="16384" width="9.140625" style="185"/>
  </cols>
  <sheetData>
    <row r="1" spans="1:10" ht="15">
      <c r="A1" s="74" t="s">
        <v>436</v>
      </c>
      <c r="B1" s="74"/>
      <c r="C1" s="77"/>
      <c r="D1" s="77"/>
      <c r="E1" s="77"/>
      <c r="F1" s="77"/>
      <c r="G1" s="376"/>
      <c r="H1" s="376"/>
      <c r="I1" s="857" t="s">
        <v>109</v>
      </c>
      <c r="J1" s="857"/>
    </row>
    <row r="2" spans="1:10" ht="15">
      <c r="A2" s="76" t="s">
        <v>140</v>
      </c>
      <c r="B2" s="74"/>
      <c r="C2" s="77"/>
      <c r="D2" s="77"/>
      <c r="E2" s="77"/>
      <c r="F2" s="77"/>
      <c r="G2" s="376"/>
      <c r="H2" s="376"/>
      <c r="I2" s="855" t="s">
        <v>593</v>
      </c>
      <c r="J2" s="856"/>
    </row>
    <row r="3" spans="1:10" ht="15">
      <c r="A3" s="76"/>
      <c r="B3" s="76"/>
      <c r="C3" s="74"/>
      <c r="D3" s="74"/>
      <c r="E3" s="74"/>
      <c r="F3" s="74"/>
      <c r="G3" s="376"/>
      <c r="H3" s="376"/>
      <c r="I3" s="376"/>
    </row>
    <row r="4" spans="1:10" ht="15">
      <c r="A4" s="77" t="s">
        <v>268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346" t="str">
        <f>'[3]ფორმა N1'!A5</f>
        <v>მპგ "ერთიანი საქართველო-დემოკრატიული მოძრაობა "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372"/>
      <c r="B7" s="372"/>
      <c r="C7" s="372"/>
      <c r="D7" s="372"/>
      <c r="E7" s="372"/>
      <c r="F7" s="372"/>
      <c r="G7" s="78"/>
      <c r="H7" s="78"/>
      <c r="I7" s="78"/>
    </row>
    <row r="8" spans="1:10" ht="45">
      <c r="A8" s="90" t="s">
        <v>64</v>
      </c>
      <c r="B8" s="90" t="s">
        <v>325</v>
      </c>
      <c r="C8" s="90" t="s">
        <v>326</v>
      </c>
      <c r="D8" s="90" t="s">
        <v>226</v>
      </c>
      <c r="E8" s="90" t="s">
        <v>330</v>
      </c>
      <c r="F8" s="90" t="s">
        <v>334</v>
      </c>
      <c r="G8" s="79" t="s">
        <v>10</v>
      </c>
      <c r="H8" s="79" t="s">
        <v>9</v>
      </c>
      <c r="I8" s="79" t="s">
        <v>375</v>
      </c>
      <c r="J8" s="218" t="s">
        <v>333</v>
      </c>
    </row>
    <row r="9" spans="1:10" ht="15">
      <c r="A9" s="98">
        <v>1</v>
      </c>
      <c r="B9" s="487" t="s">
        <v>817</v>
      </c>
      <c r="C9" s="98" t="s">
        <v>818</v>
      </c>
      <c r="D9" s="98">
        <v>13001011933</v>
      </c>
      <c r="E9" s="98"/>
      <c r="F9" s="98" t="s">
        <v>333</v>
      </c>
      <c r="G9" s="4">
        <v>2602.04</v>
      </c>
      <c r="H9" s="4">
        <v>2000</v>
      </c>
      <c r="I9" s="4">
        <v>500</v>
      </c>
      <c r="J9" s="218" t="s">
        <v>0</v>
      </c>
    </row>
    <row r="10" spans="1:10" ht="15">
      <c r="A10" s="98">
        <v>2</v>
      </c>
      <c r="B10" s="379" t="s">
        <v>559</v>
      </c>
      <c r="C10" s="98" t="s">
        <v>560</v>
      </c>
      <c r="D10" s="380" t="s">
        <v>535</v>
      </c>
      <c r="E10" s="98"/>
      <c r="F10" s="98" t="s">
        <v>333</v>
      </c>
      <c r="G10" s="488">
        <v>2602.04</v>
      </c>
      <c r="H10" s="378">
        <v>2000</v>
      </c>
      <c r="I10" s="364">
        <f>H10*0.25</f>
        <v>500</v>
      </c>
    </row>
    <row r="11" spans="1:10" ht="15">
      <c r="A11" s="98">
        <v>3</v>
      </c>
      <c r="B11" s="379" t="s">
        <v>819</v>
      </c>
      <c r="C11" s="98" t="s">
        <v>820</v>
      </c>
      <c r="D11" s="380" t="s">
        <v>541</v>
      </c>
      <c r="E11" s="98"/>
      <c r="F11" s="98" t="s">
        <v>333</v>
      </c>
      <c r="G11" s="488">
        <v>2602.04</v>
      </c>
      <c r="H11" s="378">
        <v>2000</v>
      </c>
      <c r="I11" s="364">
        <f t="shared" ref="I11:I14" si="0">H11*0.25</f>
        <v>500</v>
      </c>
    </row>
    <row r="12" spans="1:10" ht="15">
      <c r="A12" s="98">
        <v>4</v>
      </c>
      <c r="B12" s="379" t="s">
        <v>821</v>
      </c>
      <c r="C12" s="98" t="s">
        <v>822</v>
      </c>
      <c r="D12" s="380" t="s">
        <v>575</v>
      </c>
      <c r="E12" s="87"/>
      <c r="F12" s="98" t="s">
        <v>333</v>
      </c>
      <c r="G12" s="488">
        <v>3903.06</v>
      </c>
      <c r="H12" s="378">
        <v>3000</v>
      </c>
      <c r="I12" s="364">
        <f t="shared" si="0"/>
        <v>750</v>
      </c>
    </row>
    <row r="13" spans="1:10" ht="15">
      <c r="A13" s="98">
        <v>5</v>
      </c>
      <c r="B13" s="379" t="s">
        <v>559</v>
      </c>
      <c r="C13" s="98" t="s">
        <v>560</v>
      </c>
      <c r="D13" s="380" t="s">
        <v>535</v>
      </c>
      <c r="E13" s="87"/>
      <c r="F13" s="98" t="s">
        <v>333</v>
      </c>
      <c r="G13" s="488">
        <v>2602.04</v>
      </c>
      <c r="H13" s="378">
        <v>2000</v>
      </c>
      <c r="I13" s="364">
        <f t="shared" si="0"/>
        <v>500</v>
      </c>
    </row>
    <row r="14" spans="1:10" ht="15">
      <c r="A14" s="98">
        <v>6</v>
      </c>
      <c r="B14" s="379" t="s">
        <v>823</v>
      </c>
      <c r="C14" s="489" t="s">
        <v>824</v>
      </c>
      <c r="D14" s="490" t="s">
        <v>569</v>
      </c>
      <c r="E14" s="87"/>
      <c r="F14" s="98" t="s">
        <v>333</v>
      </c>
      <c r="G14" s="488">
        <v>3903.06</v>
      </c>
      <c r="H14" s="378">
        <v>3000</v>
      </c>
      <c r="I14" s="364">
        <f t="shared" si="0"/>
        <v>750</v>
      </c>
    </row>
    <row r="15" spans="1:10" ht="15">
      <c r="A15" s="98">
        <v>7</v>
      </c>
      <c r="B15" s="491" t="s">
        <v>825</v>
      </c>
      <c r="C15" s="492" t="s">
        <v>826</v>
      </c>
      <c r="D15" s="493" t="s">
        <v>827</v>
      </c>
      <c r="E15" s="494" t="s">
        <v>828</v>
      </c>
      <c r="F15" s="98" t="s">
        <v>333</v>
      </c>
      <c r="G15" s="495">
        <v>200</v>
      </c>
      <c r="H15" s="496">
        <v>160</v>
      </c>
      <c r="I15" s="364">
        <v>40</v>
      </c>
    </row>
    <row r="16" spans="1:10" ht="15">
      <c r="A16" s="98">
        <v>8</v>
      </c>
      <c r="B16" s="491" t="s">
        <v>829</v>
      </c>
      <c r="C16" s="492" t="s">
        <v>830</v>
      </c>
      <c r="D16" s="497" t="s">
        <v>831</v>
      </c>
      <c r="E16" s="494" t="s">
        <v>828</v>
      </c>
      <c r="F16" s="98" t="s">
        <v>333</v>
      </c>
      <c r="G16" s="495">
        <v>200</v>
      </c>
      <c r="H16" s="496">
        <v>160</v>
      </c>
      <c r="I16" s="364">
        <v>40</v>
      </c>
    </row>
    <row r="17" spans="1:9" ht="15">
      <c r="A17" s="98">
        <v>9</v>
      </c>
      <c r="B17" s="491" t="s">
        <v>832</v>
      </c>
      <c r="C17" s="492" t="s">
        <v>833</v>
      </c>
      <c r="D17" s="497" t="s">
        <v>834</v>
      </c>
      <c r="E17" s="494" t="s">
        <v>828</v>
      </c>
      <c r="F17" s="98" t="s">
        <v>333</v>
      </c>
      <c r="G17" s="495">
        <v>200</v>
      </c>
      <c r="H17" s="496">
        <v>160</v>
      </c>
      <c r="I17" s="364">
        <v>40</v>
      </c>
    </row>
    <row r="18" spans="1:9" ht="15">
      <c r="A18" s="98">
        <v>10</v>
      </c>
      <c r="B18" s="491" t="s">
        <v>835</v>
      </c>
      <c r="C18" s="492" t="s">
        <v>836</v>
      </c>
      <c r="D18" s="497" t="s">
        <v>837</v>
      </c>
      <c r="E18" s="494" t="s">
        <v>828</v>
      </c>
      <c r="F18" s="98" t="s">
        <v>333</v>
      </c>
      <c r="G18" s="495">
        <v>200</v>
      </c>
      <c r="H18" s="496">
        <v>160</v>
      </c>
      <c r="I18" s="364">
        <v>40</v>
      </c>
    </row>
    <row r="19" spans="1:9" ht="15">
      <c r="A19" s="98">
        <v>11</v>
      </c>
      <c r="B19" s="491" t="s">
        <v>838</v>
      </c>
      <c r="C19" s="492" t="s">
        <v>839</v>
      </c>
      <c r="D19" s="497" t="s">
        <v>840</v>
      </c>
      <c r="E19" s="494" t="s">
        <v>828</v>
      </c>
      <c r="F19" s="98" t="s">
        <v>333</v>
      </c>
      <c r="G19" s="495">
        <v>200</v>
      </c>
      <c r="H19" s="496">
        <v>160</v>
      </c>
      <c r="I19" s="364">
        <v>40</v>
      </c>
    </row>
    <row r="20" spans="1:9" ht="15">
      <c r="A20" s="98">
        <v>12</v>
      </c>
      <c r="B20" s="491" t="s">
        <v>841</v>
      </c>
      <c r="C20" s="492" t="s">
        <v>839</v>
      </c>
      <c r="D20" s="497" t="s">
        <v>842</v>
      </c>
      <c r="E20" s="494" t="s">
        <v>828</v>
      </c>
      <c r="F20" s="98" t="s">
        <v>333</v>
      </c>
      <c r="G20" s="495">
        <v>200</v>
      </c>
      <c r="H20" s="496">
        <v>160</v>
      </c>
      <c r="I20" s="364">
        <v>40</v>
      </c>
    </row>
    <row r="21" spans="1:9" ht="15">
      <c r="A21" s="98">
        <v>13</v>
      </c>
      <c r="B21" s="491" t="s">
        <v>843</v>
      </c>
      <c r="C21" s="492" t="s">
        <v>844</v>
      </c>
      <c r="D21" s="497" t="s">
        <v>845</v>
      </c>
      <c r="E21" s="494" t="s">
        <v>828</v>
      </c>
      <c r="F21" s="98" t="s">
        <v>333</v>
      </c>
      <c r="G21" s="495">
        <v>200</v>
      </c>
      <c r="H21" s="496">
        <v>160</v>
      </c>
      <c r="I21" s="364">
        <v>40</v>
      </c>
    </row>
    <row r="22" spans="1:9" ht="15">
      <c r="A22" s="98">
        <v>14</v>
      </c>
      <c r="B22" s="491" t="s">
        <v>846</v>
      </c>
      <c r="C22" s="492" t="s">
        <v>839</v>
      </c>
      <c r="D22" s="497" t="s">
        <v>847</v>
      </c>
      <c r="E22" s="494" t="s">
        <v>828</v>
      </c>
      <c r="F22" s="98" t="s">
        <v>333</v>
      </c>
      <c r="G22" s="495">
        <v>200</v>
      </c>
      <c r="H22" s="496">
        <v>160</v>
      </c>
      <c r="I22" s="364">
        <v>40</v>
      </c>
    </row>
    <row r="23" spans="1:9" ht="15">
      <c r="A23" s="98">
        <v>15</v>
      </c>
      <c r="B23" s="491" t="s">
        <v>848</v>
      </c>
      <c r="C23" s="492" t="s">
        <v>849</v>
      </c>
      <c r="D23" s="497" t="s">
        <v>850</v>
      </c>
      <c r="E23" s="494" t="s">
        <v>828</v>
      </c>
      <c r="F23" s="98" t="s">
        <v>333</v>
      </c>
      <c r="G23" s="495">
        <v>200</v>
      </c>
      <c r="H23" s="496">
        <v>160</v>
      </c>
      <c r="I23" s="364">
        <v>40</v>
      </c>
    </row>
    <row r="24" spans="1:9" ht="15">
      <c r="A24" s="98">
        <v>16</v>
      </c>
      <c r="B24" s="491" t="s">
        <v>851</v>
      </c>
      <c r="C24" s="492" t="s">
        <v>852</v>
      </c>
      <c r="D24" s="497" t="s">
        <v>853</v>
      </c>
      <c r="E24" s="494" t="s">
        <v>828</v>
      </c>
      <c r="F24" s="98" t="s">
        <v>333</v>
      </c>
      <c r="G24" s="495">
        <v>200</v>
      </c>
      <c r="H24" s="496">
        <v>160</v>
      </c>
      <c r="I24" s="364">
        <v>40</v>
      </c>
    </row>
    <row r="25" spans="1:9" ht="15">
      <c r="A25" s="98">
        <v>17</v>
      </c>
      <c r="B25" s="491" t="s">
        <v>854</v>
      </c>
      <c r="C25" s="492" t="s">
        <v>855</v>
      </c>
      <c r="D25" s="497" t="s">
        <v>856</v>
      </c>
      <c r="E25" s="494" t="s">
        <v>828</v>
      </c>
      <c r="F25" s="98" t="s">
        <v>333</v>
      </c>
      <c r="G25" s="495">
        <v>200</v>
      </c>
      <c r="H25" s="496">
        <v>160</v>
      </c>
      <c r="I25" s="364">
        <v>40</v>
      </c>
    </row>
    <row r="26" spans="1:9" ht="15">
      <c r="A26" s="98">
        <v>18</v>
      </c>
      <c r="B26" s="491" t="s">
        <v>846</v>
      </c>
      <c r="C26" s="492" t="s">
        <v>857</v>
      </c>
      <c r="D26" s="497" t="s">
        <v>858</v>
      </c>
      <c r="E26" s="494" t="s">
        <v>828</v>
      </c>
      <c r="F26" s="98" t="s">
        <v>333</v>
      </c>
      <c r="G26" s="495">
        <v>200</v>
      </c>
      <c r="H26" s="496">
        <v>160</v>
      </c>
      <c r="I26" s="364">
        <v>40</v>
      </c>
    </row>
    <row r="27" spans="1:9" ht="15">
      <c r="A27" s="98">
        <v>19</v>
      </c>
      <c r="B27" s="491" t="s">
        <v>859</v>
      </c>
      <c r="C27" s="492" t="s">
        <v>839</v>
      </c>
      <c r="D27" s="497" t="s">
        <v>860</v>
      </c>
      <c r="E27" s="494" t="s">
        <v>828</v>
      </c>
      <c r="F27" s="98" t="s">
        <v>333</v>
      </c>
      <c r="G27" s="495">
        <v>200</v>
      </c>
      <c r="H27" s="496">
        <v>160</v>
      </c>
      <c r="I27" s="364">
        <v>40</v>
      </c>
    </row>
    <row r="28" spans="1:9" ht="15">
      <c r="A28" s="98">
        <v>20</v>
      </c>
      <c r="B28" s="491" t="s">
        <v>861</v>
      </c>
      <c r="C28" s="492" t="s">
        <v>849</v>
      </c>
      <c r="D28" s="497" t="s">
        <v>862</v>
      </c>
      <c r="E28" s="494" t="s">
        <v>828</v>
      </c>
      <c r="F28" s="98" t="s">
        <v>333</v>
      </c>
      <c r="G28" s="495">
        <v>200</v>
      </c>
      <c r="H28" s="496">
        <v>160</v>
      </c>
      <c r="I28" s="364">
        <v>40</v>
      </c>
    </row>
    <row r="29" spans="1:9" ht="15">
      <c r="A29" s="98">
        <v>21</v>
      </c>
      <c r="B29" s="491" t="s">
        <v>832</v>
      </c>
      <c r="C29" s="492" t="s">
        <v>839</v>
      </c>
      <c r="D29" s="497" t="s">
        <v>863</v>
      </c>
      <c r="E29" s="494" t="s">
        <v>828</v>
      </c>
      <c r="F29" s="98" t="s">
        <v>333</v>
      </c>
      <c r="G29" s="495">
        <v>200</v>
      </c>
      <c r="H29" s="496">
        <v>160</v>
      </c>
      <c r="I29" s="364">
        <v>40</v>
      </c>
    </row>
    <row r="30" spans="1:9" ht="15">
      <c r="A30" s="98">
        <v>22</v>
      </c>
      <c r="B30" s="491" t="s">
        <v>864</v>
      </c>
      <c r="C30" s="492" t="s">
        <v>865</v>
      </c>
      <c r="D30" s="497" t="s">
        <v>866</v>
      </c>
      <c r="E30" s="494" t="s">
        <v>828</v>
      </c>
      <c r="F30" s="98" t="s">
        <v>333</v>
      </c>
      <c r="G30" s="495">
        <v>200</v>
      </c>
      <c r="H30" s="496">
        <v>160</v>
      </c>
      <c r="I30" s="364">
        <v>40</v>
      </c>
    </row>
    <row r="31" spans="1:9" ht="15">
      <c r="A31" s="98">
        <v>23</v>
      </c>
      <c r="B31" s="491" t="s">
        <v>843</v>
      </c>
      <c r="C31" s="492" t="s">
        <v>867</v>
      </c>
      <c r="D31" s="497" t="s">
        <v>868</v>
      </c>
      <c r="E31" s="494" t="s">
        <v>828</v>
      </c>
      <c r="F31" s="98" t="s">
        <v>333</v>
      </c>
      <c r="G31" s="495">
        <v>200</v>
      </c>
      <c r="H31" s="496">
        <v>160</v>
      </c>
      <c r="I31" s="364">
        <v>40</v>
      </c>
    </row>
    <row r="32" spans="1:9" ht="15">
      <c r="A32" s="98">
        <v>24</v>
      </c>
      <c r="B32" s="491" t="s">
        <v>869</v>
      </c>
      <c r="C32" s="492" t="s">
        <v>870</v>
      </c>
      <c r="D32" s="497" t="s">
        <v>871</v>
      </c>
      <c r="E32" s="494" t="s">
        <v>828</v>
      </c>
      <c r="F32" s="98" t="s">
        <v>333</v>
      </c>
      <c r="G32" s="495">
        <v>200</v>
      </c>
      <c r="H32" s="496">
        <v>160</v>
      </c>
      <c r="I32" s="364">
        <v>40</v>
      </c>
    </row>
    <row r="33" spans="1:9" ht="15">
      <c r="A33" s="98">
        <v>25</v>
      </c>
      <c r="B33" s="491" t="s">
        <v>872</v>
      </c>
      <c r="C33" s="492" t="s">
        <v>873</v>
      </c>
      <c r="D33" s="498" t="s">
        <v>874</v>
      </c>
      <c r="E33" s="494" t="s">
        <v>828</v>
      </c>
      <c r="F33" s="98" t="s">
        <v>333</v>
      </c>
      <c r="G33" s="495">
        <v>200</v>
      </c>
      <c r="H33" s="496">
        <v>160</v>
      </c>
      <c r="I33" s="364">
        <v>40</v>
      </c>
    </row>
    <row r="34" spans="1:9" ht="15">
      <c r="A34" s="98">
        <v>26</v>
      </c>
      <c r="B34" s="491" t="s">
        <v>875</v>
      </c>
      <c r="C34" s="492" t="s">
        <v>876</v>
      </c>
      <c r="D34" s="497" t="s">
        <v>877</v>
      </c>
      <c r="E34" s="494" t="s">
        <v>828</v>
      </c>
      <c r="F34" s="98" t="s">
        <v>333</v>
      </c>
      <c r="G34" s="495">
        <v>200</v>
      </c>
      <c r="H34" s="496">
        <v>160</v>
      </c>
      <c r="I34" s="364">
        <v>40</v>
      </c>
    </row>
    <row r="35" spans="1:9" ht="15">
      <c r="A35" s="98">
        <v>27</v>
      </c>
      <c r="B35" s="491" t="s">
        <v>878</v>
      </c>
      <c r="C35" s="492" t="s">
        <v>879</v>
      </c>
      <c r="D35" s="497" t="s">
        <v>880</v>
      </c>
      <c r="E35" s="494" t="s">
        <v>828</v>
      </c>
      <c r="F35" s="98" t="s">
        <v>333</v>
      </c>
      <c r="G35" s="495">
        <v>200</v>
      </c>
      <c r="H35" s="496">
        <v>160</v>
      </c>
      <c r="I35" s="364">
        <v>40</v>
      </c>
    </row>
    <row r="36" spans="1:9" ht="15">
      <c r="A36" s="98">
        <v>28</v>
      </c>
      <c r="B36" s="491" t="s">
        <v>881</v>
      </c>
      <c r="C36" s="492" t="s">
        <v>882</v>
      </c>
      <c r="D36" s="497" t="s">
        <v>883</v>
      </c>
      <c r="E36" s="494" t="s">
        <v>828</v>
      </c>
      <c r="F36" s="98" t="s">
        <v>333</v>
      </c>
      <c r="G36" s="495">
        <v>200</v>
      </c>
      <c r="H36" s="496">
        <v>160</v>
      </c>
      <c r="I36" s="364">
        <v>40</v>
      </c>
    </row>
    <row r="37" spans="1:9" ht="15">
      <c r="A37" s="98">
        <v>29</v>
      </c>
      <c r="B37" s="491" t="s">
        <v>884</v>
      </c>
      <c r="C37" s="492" t="s">
        <v>885</v>
      </c>
      <c r="D37" s="497" t="s">
        <v>886</v>
      </c>
      <c r="E37" s="494" t="s">
        <v>828</v>
      </c>
      <c r="F37" s="98" t="s">
        <v>333</v>
      </c>
      <c r="G37" s="495">
        <v>200</v>
      </c>
      <c r="H37" s="496">
        <v>160</v>
      </c>
      <c r="I37" s="364">
        <v>40</v>
      </c>
    </row>
    <row r="38" spans="1:9" ht="15">
      <c r="A38" s="98">
        <v>30</v>
      </c>
      <c r="B38" s="491" t="s">
        <v>887</v>
      </c>
      <c r="C38" s="492" t="s">
        <v>888</v>
      </c>
      <c r="D38" s="497" t="s">
        <v>889</v>
      </c>
      <c r="E38" s="494" t="s">
        <v>828</v>
      </c>
      <c r="F38" s="98" t="s">
        <v>333</v>
      </c>
      <c r="G38" s="495">
        <v>200</v>
      </c>
      <c r="H38" s="496">
        <v>160</v>
      </c>
      <c r="I38" s="364">
        <v>40</v>
      </c>
    </row>
    <row r="39" spans="1:9" ht="15">
      <c r="A39" s="98">
        <v>31</v>
      </c>
      <c r="B39" s="491" t="s">
        <v>890</v>
      </c>
      <c r="C39" s="492" t="s">
        <v>891</v>
      </c>
      <c r="D39" s="497" t="s">
        <v>892</v>
      </c>
      <c r="E39" s="494" t="s">
        <v>828</v>
      </c>
      <c r="F39" s="98" t="s">
        <v>333</v>
      </c>
      <c r="G39" s="495">
        <v>200</v>
      </c>
      <c r="H39" s="496">
        <v>160</v>
      </c>
      <c r="I39" s="364">
        <v>40</v>
      </c>
    </row>
    <row r="40" spans="1:9" ht="15">
      <c r="A40" s="98">
        <v>32</v>
      </c>
      <c r="B40" s="491" t="s">
        <v>893</v>
      </c>
      <c r="C40" s="492" t="s">
        <v>894</v>
      </c>
      <c r="D40" s="497" t="s">
        <v>895</v>
      </c>
      <c r="E40" s="494" t="s">
        <v>828</v>
      </c>
      <c r="F40" s="98" t="s">
        <v>333</v>
      </c>
      <c r="G40" s="495">
        <v>200</v>
      </c>
      <c r="H40" s="496">
        <v>160</v>
      </c>
      <c r="I40" s="364">
        <v>40</v>
      </c>
    </row>
    <row r="41" spans="1:9" ht="15">
      <c r="A41" s="98">
        <v>33</v>
      </c>
      <c r="B41" s="491" t="s">
        <v>896</v>
      </c>
      <c r="C41" s="492" t="s">
        <v>897</v>
      </c>
      <c r="D41" s="497" t="s">
        <v>898</v>
      </c>
      <c r="E41" s="494" t="s">
        <v>828</v>
      </c>
      <c r="F41" s="98" t="s">
        <v>333</v>
      </c>
      <c r="G41" s="495">
        <v>200</v>
      </c>
      <c r="H41" s="496">
        <v>160</v>
      </c>
      <c r="I41" s="364">
        <v>40</v>
      </c>
    </row>
    <row r="42" spans="1:9" ht="15">
      <c r="A42" s="98">
        <v>34</v>
      </c>
      <c r="B42" s="491" t="s">
        <v>899</v>
      </c>
      <c r="C42" s="492" t="s">
        <v>839</v>
      </c>
      <c r="D42" s="497" t="s">
        <v>900</v>
      </c>
      <c r="E42" s="494" t="s">
        <v>828</v>
      </c>
      <c r="F42" s="98" t="s">
        <v>333</v>
      </c>
      <c r="G42" s="495">
        <v>200</v>
      </c>
      <c r="H42" s="496">
        <v>160</v>
      </c>
      <c r="I42" s="364">
        <v>40</v>
      </c>
    </row>
    <row r="43" spans="1:9" ht="15">
      <c r="A43" s="98">
        <v>35</v>
      </c>
      <c r="B43" s="491" t="s">
        <v>901</v>
      </c>
      <c r="C43" s="492" t="s">
        <v>902</v>
      </c>
      <c r="D43" s="497" t="s">
        <v>903</v>
      </c>
      <c r="E43" s="494" t="s">
        <v>828</v>
      </c>
      <c r="F43" s="98" t="s">
        <v>333</v>
      </c>
      <c r="G43" s="495">
        <v>200</v>
      </c>
      <c r="H43" s="496">
        <v>160</v>
      </c>
      <c r="I43" s="364">
        <v>40</v>
      </c>
    </row>
    <row r="44" spans="1:9" ht="15">
      <c r="A44" s="98">
        <v>36</v>
      </c>
      <c r="B44" s="491" t="s">
        <v>904</v>
      </c>
      <c r="C44" s="492" t="s">
        <v>905</v>
      </c>
      <c r="D44" s="497" t="s">
        <v>906</v>
      </c>
      <c r="E44" s="494" t="s">
        <v>828</v>
      </c>
      <c r="F44" s="98" t="s">
        <v>333</v>
      </c>
      <c r="G44" s="495">
        <v>200</v>
      </c>
      <c r="H44" s="496">
        <v>160</v>
      </c>
      <c r="I44" s="364">
        <v>40</v>
      </c>
    </row>
    <row r="45" spans="1:9" ht="15">
      <c r="A45" s="98">
        <v>37</v>
      </c>
      <c r="B45" s="491" t="s">
        <v>907</v>
      </c>
      <c r="C45" s="499" t="s">
        <v>908</v>
      </c>
      <c r="D45" s="500" t="s">
        <v>909</v>
      </c>
      <c r="E45" s="494" t="s">
        <v>828</v>
      </c>
      <c r="F45" s="98" t="s">
        <v>333</v>
      </c>
      <c r="G45" s="488">
        <v>200</v>
      </c>
      <c r="H45" s="496">
        <v>160</v>
      </c>
      <c r="I45" s="364">
        <v>40</v>
      </c>
    </row>
    <row r="46" spans="1:9" ht="15">
      <c r="A46" s="98">
        <v>38</v>
      </c>
      <c r="B46" s="491" t="s">
        <v>910</v>
      </c>
      <c r="C46" s="492" t="s">
        <v>911</v>
      </c>
      <c r="D46" s="497" t="s">
        <v>912</v>
      </c>
      <c r="E46" s="494" t="s">
        <v>828</v>
      </c>
      <c r="F46" s="98" t="s">
        <v>333</v>
      </c>
      <c r="G46" s="495">
        <v>200</v>
      </c>
      <c r="H46" s="496">
        <v>160</v>
      </c>
      <c r="I46" s="364">
        <v>40</v>
      </c>
    </row>
    <row r="47" spans="1:9" ht="15">
      <c r="A47" s="98">
        <v>39</v>
      </c>
      <c r="B47" s="491" t="s">
        <v>913</v>
      </c>
      <c r="C47" s="492" t="s">
        <v>914</v>
      </c>
      <c r="D47" s="497" t="s">
        <v>915</v>
      </c>
      <c r="E47" s="494" t="s">
        <v>828</v>
      </c>
      <c r="F47" s="98" t="s">
        <v>333</v>
      </c>
      <c r="G47" s="495">
        <v>200</v>
      </c>
      <c r="H47" s="496">
        <v>160</v>
      </c>
      <c r="I47" s="364">
        <v>40</v>
      </c>
    </row>
    <row r="48" spans="1:9" ht="15">
      <c r="A48" s="98">
        <v>40</v>
      </c>
      <c r="B48" s="491" t="s">
        <v>916</v>
      </c>
      <c r="C48" s="492" t="s">
        <v>917</v>
      </c>
      <c r="D48" s="497" t="s">
        <v>918</v>
      </c>
      <c r="E48" s="494" t="s">
        <v>828</v>
      </c>
      <c r="F48" s="98" t="s">
        <v>333</v>
      </c>
      <c r="G48" s="495">
        <v>200</v>
      </c>
      <c r="H48" s="496">
        <v>160</v>
      </c>
      <c r="I48" s="364">
        <v>40</v>
      </c>
    </row>
    <row r="49" spans="1:9" ht="15">
      <c r="A49" s="98">
        <v>41</v>
      </c>
      <c r="B49" s="491" t="s">
        <v>919</v>
      </c>
      <c r="C49" s="492" t="s">
        <v>836</v>
      </c>
      <c r="D49" s="497" t="s">
        <v>920</v>
      </c>
      <c r="E49" s="494" t="s">
        <v>828</v>
      </c>
      <c r="F49" s="98" t="s">
        <v>333</v>
      </c>
      <c r="G49" s="495">
        <v>200</v>
      </c>
      <c r="H49" s="496">
        <v>160</v>
      </c>
      <c r="I49" s="364">
        <v>40</v>
      </c>
    </row>
    <row r="50" spans="1:9" ht="15">
      <c r="A50" s="98">
        <v>42</v>
      </c>
      <c r="B50" s="491" t="s">
        <v>921</v>
      </c>
      <c r="C50" s="492" t="s">
        <v>922</v>
      </c>
      <c r="D50" s="498">
        <v>35001116464</v>
      </c>
      <c r="E50" s="494" t="s">
        <v>828</v>
      </c>
      <c r="F50" s="98" t="s">
        <v>333</v>
      </c>
      <c r="G50" s="495">
        <v>200</v>
      </c>
      <c r="H50" s="496">
        <v>160</v>
      </c>
      <c r="I50" s="364">
        <v>40</v>
      </c>
    </row>
    <row r="51" spans="1:9" ht="15">
      <c r="A51" s="98">
        <v>43</v>
      </c>
      <c r="B51" s="491" t="s">
        <v>923</v>
      </c>
      <c r="C51" s="492" t="s">
        <v>924</v>
      </c>
      <c r="D51" s="497" t="s">
        <v>925</v>
      </c>
      <c r="E51" s="494" t="s">
        <v>828</v>
      </c>
      <c r="F51" s="98" t="s">
        <v>333</v>
      </c>
      <c r="G51" s="495">
        <v>200</v>
      </c>
      <c r="H51" s="496">
        <v>160</v>
      </c>
      <c r="I51" s="364">
        <v>40</v>
      </c>
    </row>
    <row r="52" spans="1:9" ht="15">
      <c r="A52" s="98">
        <v>44</v>
      </c>
      <c r="B52" s="491" t="s">
        <v>926</v>
      </c>
      <c r="C52" s="492" t="s">
        <v>927</v>
      </c>
      <c r="D52" s="497" t="s">
        <v>928</v>
      </c>
      <c r="E52" s="494" t="s">
        <v>828</v>
      </c>
      <c r="F52" s="98" t="s">
        <v>333</v>
      </c>
      <c r="G52" s="495">
        <v>200</v>
      </c>
      <c r="H52" s="496">
        <v>160</v>
      </c>
      <c r="I52" s="364">
        <v>40</v>
      </c>
    </row>
    <row r="53" spans="1:9" ht="15">
      <c r="A53" s="98">
        <v>45</v>
      </c>
      <c r="B53" s="491" t="s">
        <v>551</v>
      </c>
      <c r="C53" s="492" t="s">
        <v>929</v>
      </c>
      <c r="D53" s="497" t="s">
        <v>930</v>
      </c>
      <c r="E53" s="494" t="s">
        <v>828</v>
      </c>
      <c r="F53" s="98" t="s">
        <v>333</v>
      </c>
      <c r="G53" s="495">
        <v>200</v>
      </c>
      <c r="H53" s="496">
        <v>160</v>
      </c>
      <c r="I53" s="364">
        <v>40</v>
      </c>
    </row>
    <row r="54" spans="1:9" ht="15">
      <c r="A54" s="98">
        <v>46</v>
      </c>
      <c r="B54" s="491" t="s">
        <v>931</v>
      </c>
      <c r="C54" s="492" t="s">
        <v>914</v>
      </c>
      <c r="D54" s="497" t="s">
        <v>932</v>
      </c>
      <c r="E54" s="494" t="s">
        <v>828</v>
      </c>
      <c r="F54" s="98" t="s">
        <v>333</v>
      </c>
      <c r="G54" s="495">
        <v>200</v>
      </c>
      <c r="H54" s="496">
        <v>160</v>
      </c>
      <c r="I54" s="364">
        <v>40</v>
      </c>
    </row>
    <row r="55" spans="1:9" ht="15">
      <c r="A55" s="98">
        <v>47</v>
      </c>
      <c r="B55" s="491" t="s">
        <v>933</v>
      </c>
      <c r="C55" s="492" t="s">
        <v>934</v>
      </c>
      <c r="D55" s="497" t="s">
        <v>935</v>
      </c>
      <c r="E55" s="494" t="s">
        <v>828</v>
      </c>
      <c r="F55" s="98" t="s">
        <v>333</v>
      </c>
      <c r="G55" s="495">
        <v>200</v>
      </c>
      <c r="H55" s="496">
        <v>160</v>
      </c>
      <c r="I55" s="364">
        <v>40</v>
      </c>
    </row>
    <row r="56" spans="1:9" ht="15">
      <c r="A56" s="98">
        <v>48</v>
      </c>
      <c r="B56" s="491" t="s">
        <v>921</v>
      </c>
      <c r="C56" s="492" t="s">
        <v>934</v>
      </c>
      <c r="D56" s="497" t="s">
        <v>936</v>
      </c>
      <c r="E56" s="494" t="s">
        <v>828</v>
      </c>
      <c r="F56" s="98" t="s">
        <v>333</v>
      </c>
      <c r="G56" s="495">
        <v>200</v>
      </c>
      <c r="H56" s="496">
        <v>160</v>
      </c>
      <c r="I56" s="364">
        <v>40</v>
      </c>
    </row>
    <row r="57" spans="1:9" ht="15">
      <c r="A57" s="98">
        <v>49</v>
      </c>
      <c r="B57" s="491" t="s">
        <v>937</v>
      </c>
      <c r="C57" s="492" t="s">
        <v>924</v>
      </c>
      <c r="D57" s="497" t="s">
        <v>938</v>
      </c>
      <c r="E57" s="494" t="s">
        <v>828</v>
      </c>
      <c r="F57" s="98" t="s">
        <v>333</v>
      </c>
      <c r="G57" s="495">
        <v>200</v>
      </c>
      <c r="H57" s="496">
        <v>160</v>
      </c>
      <c r="I57" s="364">
        <v>40</v>
      </c>
    </row>
    <row r="58" spans="1:9" ht="15">
      <c r="A58" s="98">
        <v>50</v>
      </c>
      <c r="B58" s="491" t="s">
        <v>939</v>
      </c>
      <c r="C58" s="492" t="s">
        <v>940</v>
      </c>
      <c r="D58" s="497" t="s">
        <v>941</v>
      </c>
      <c r="E58" s="494" t="s">
        <v>828</v>
      </c>
      <c r="F58" s="98" t="s">
        <v>333</v>
      </c>
      <c r="G58" s="495">
        <v>200</v>
      </c>
      <c r="H58" s="496">
        <v>160</v>
      </c>
      <c r="I58" s="364">
        <v>40</v>
      </c>
    </row>
    <row r="59" spans="1:9" ht="15">
      <c r="A59" s="98">
        <v>51</v>
      </c>
      <c r="B59" s="491" t="s">
        <v>942</v>
      </c>
      <c r="C59" s="492" t="s">
        <v>943</v>
      </c>
      <c r="D59" s="497" t="s">
        <v>944</v>
      </c>
      <c r="E59" s="494" t="s">
        <v>828</v>
      </c>
      <c r="F59" s="98" t="s">
        <v>333</v>
      </c>
      <c r="G59" s="495">
        <v>200</v>
      </c>
      <c r="H59" s="496">
        <v>160</v>
      </c>
      <c r="I59" s="364">
        <v>40</v>
      </c>
    </row>
    <row r="60" spans="1:9" ht="15">
      <c r="A60" s="98">
        <v>52</v>
      </c>
      <c r="B60" s="501" t="s">
        <v>913</v>
      </c>
      <c r="C60" s="502" t="s">
        <v>945</v>
      </c>
      <c r="D60" s="503" t="s">
        <v>946</v>
      </c>
      <c r="E60" s="494" t="s">
        <v>828</v>
      </c>
      <c r="F60" s="98" t="s">
        <v>333</v>
      </c>
      <c r="G60" s="495">
        <f>H60/0.8</f>
        <v>100</v>
      </c>
      <c r="H60" s="504">
        <v>80</v>
      </c>
      <c r="I60" s="364">
        <f>H60*0.25</f>
        <v>20</v>
      </c>
    </row>
    <row r="61" spans="1:9" ht="15">
      <c r="A61" s="98">
        <v>53</v>
      </c>
      <c r="B61" s="501" t="s">
        <v>859</v>
      </c>
      <c r="C61" s="502" t="s">
        <v>947</v>
      </c>
      <c r="D61" s="503" t="s">
        <v>948</v>
      </c>
      <c r="E61" s="494" t="s">
        <v>828</v>
      </c>
      <c r="F61" s="98" t="s">
        <v>333</v>
      </c>
      <c r="G61" s="495">
        <f t="shared" ref="G61:G124" si="1">H61/0.8</f>
        <v>100</v>
      </c>
      <c r="H61" s="504">
        <v>80</v>
      </c>
      <c r="I61" s="364">
        <f t="shared" ref="I61:I124" si="2">H61*0.25</f>
        <v>20</v>
      </c>
    </row>
    <row r="62" spans="1:9" ht="15">
      <c r="A62" s="98">
        <v>54</v>
      </c>
      <c r="B62" s="501" t="s">
        <v>949</v>
      </c>
      <c r="C62" s="502" t="s">
        <v>950</v>
      </c>
      <c r="D62" s="503" t="s">
        <v>951</v>
      </c>
      <c r="E62" s="494" t="s">
        <v>828</v>
      </c>
      <c r="F62" s="98" t="s">
        <v>333</v>
      </c>
      <c r="G62" s="495">
        <f t="shared" si="1"/>
        <v>100</v>
      </c>
      <c r="H62" s="504">
        <v>80</v>
      </c>
      <c r="I62" s="364">
        <f t="shared" si="2"/>
        <v>20</v>
      </c>
    </row>
    <row r="63" spans="1:9" ht="15">
      <c r="A63" s="98">
        <v>55</v>
      </c>
      <c r="B63" s="501" t="s">
        <v>952</v>
      </c>
      <c r="C63" s="502" t="s">
        <v>953</v>
      </c>
      <c r="D63" s="503" t="s">
        <v>954</v>
      </c>
      <c r="E63" s="494" t="s">
        <v>828</v>
      </c>
      <c r="F63" s="98" t="s">
        <v>333</v>
      </c>
      <c r="G63" s="495">
        <f t="shared" si="1"/>
        <v>100</v>
      </c>
      <c r="H63" s="504">
        <v>80</v>
      </c>
      <c r="I63" s="364">
        <f t="shared" si="2"/>
        <v>20</v>
      </c>
    </row>
    <row r="64" spans="1:9" ht="15">
      <c r="A64" s="98">
        <v>56</v>
      </c>
      <c r="B64" s="501" t="s">
        <v>942</v>
      </c>
      <c r="C64" s="502" t="s">
        <v>955</v>
      </c>
      <c r="D64" s="503" t="s">
        <v>956</v>
      </c>
      <c r="E64" s="494" t="s">
        <v>828</v>
      </c>
      <c r="F64" s="98" t="s">
        <v>333</v>
      </c>
      <c r="G64" s="495">
        <f t="shared" si="1"/>
        <v>100</v>
      </c>
      <c r="H64" s="504">
        <v>80</v>
      </c>
      <c r="I64" s="364">
        <f t="shared" si="2"/>
        <v>20</v>
      </c>
    </row>
    <row r="65" spans="1:9" ht="15">
      <c r="A65" s="98">
        <v>57</v>
      </c>
      <c r="B65" s="501" t="s">
        <v>942</v>
      </c>
      <c r="C65" s="502" t="s">
        <v>957</v>
      </c>
      <c r="D65" s="503" t="s">
        <v>958</v>
      </c>
      <c r="E65" s="494" t="s">
        <v>828</v>
      </c>
      <c r="F65" s="98" t="s">
        <v>333</v>
      </c>
      <c r="G65" s="495">
        <f t="shared" si="1"/>
        <v>100</v>
      </c>
      <c r="H65" s="504">
        <v>80</v>
      </c>
      <c r="I65" s="364">
        <f t="shared" si="2"/>
        <v>20</v>
      </c>
    </row>
    <row r="66" spans="1:9" ht="15">
      <c r="A66" s="98">
        <v>58</v>
      </c>
      <c r="B66" s="501" t="s">
        <v>959</v>
      </c>
      <c r="C66" s="502" t="s">
        <v>960</v>
      </c>
      <c r="D66" s="503" t="s">
        <v>961</v>
      </c>
      <c r="E66" s="494" t="s">
        <v>828</v>
      </c>
      <c r="F66" s="98" t="s">
        <v>333</v>
      </c>
      <c r="G66" s="495">
        <f t="shared" si="1"/>
        <v>100</v>
      </c>
      <c r="H66" s="504">
        <v>80</v>
      </c>
      <c r="I66" s="364">
        <f t="shared" si="2"/>
        <v>20</v>
      </c>
    </row>
    <row r="67" spans="1:9" ht="15">
      <c r="A67" s="98">
        <v>59</v>
      </c>
      <c r="B67" s="501" t="s">
        <v>962</v>
      </c>
      <c r="C67" s="502" t="s">
        <v>963</v>
      </c>
      <c r="D67" s="503" t="s">
        <v>964</v>
      </c>
      <c r="E67" s="494" t="s">
        <v>828</v>
      </c>
      <c r="F67" s="98" t="s">
        <v>333</v>
      </c>
      <c r="G67" s="495">
        <f t="shared" si="1"/>
        <v>100</v>
      </c>
      <c r="H67" s="504">
        <v>80</v>
      </c>
      <c r="I67" s="364">
        <f t="shared" si="2"/>
        <v>20</v>
      </c>
    </row>
    <row r="68" spans="1:9" ht="15">
      <c r="A68" s="98">
        <v>60</v>
      </c>
      <c r="B68" s="501" t="s">
        <v>965</v>
      </c>
      <c r="C68" s="502" t="s">
        <v>966</v>
      </c>
      <c r="D68" s="503" t="s">
        <v>967</v>
      </c>
      <c r="E68" s="494" t="s">
        <v>828</v>
      </c>
      <c r="F68" s="98" t="s">
        <v>333</v>
      </c>
      <c r="G68" s="495">
        <f t="shared" si="1"/>
        <v>100</v>
      </c>
      <c r="H68" s="504">
        <v>80</v>
      </c>
      <c r="I68" s="364">
        <f t="shared" si="2"/>
        <v>20</v>
      </c>
    </row>
    <row r="69" spans="1:9" ht="15">
      <c r="A69" s="98">
        <v>61</v>
      </c>
      <c r="B69" s="501" t="s">
        <v>968</v>
      </c>
      <c r="C69" s="502" t="s">
        <v>969</v>
      </c>
      <c r="D69" s="503" t="s">
        <v>970</v>
      </c>
      <c r="E69" s="494" t="s">
        <v>828</v>
      </c>
      <c r="F69" s="98" t="s">
        <v>333</v>
      </c>
      <c r="G69" s="495">
        <f t="shared" si="1"/>
        <v>100</v>
      </c>
      <c r="H69" s="504">
        <v>80</v>
      </c>
      <c r="I69" s="364">
        <f t="shared" si="2"/>
        <v>20</v>
      </c>
    </row>
    <row r="70" spans="1:9" ht="15">
      <c r="A70" s="98">
        <v>62</v>
      </c>
      <c r="B70" s="501" t="s">
        <v>846</v>
      </c>
      <c r="C70" s="502" t="s">
        <v>971</v>
      </c>
      <c r="D70" s="503" t="s">
        <v>972</v>
      </c>
      <c r="E70" s="494" t="s">
        <v>828</v>
      </c>
      <c r="F70" s="98" t="s">
        <v>333</v>
      </c>
      <c r="G70" s="495">
        <f t="shared" si="1"/>
        <v>100</v>
      </c>
      <c r="H70" s="504">
        <v>80</v>
      </c>
      <c r="I70" s="364">
        <f t="shared" si="2"/>
        <v>20</v>
      </c>
    </row>
    <row r="71" spans="1:9" ht="15">
      <c r="A71" s="98">
        <v>63</v>
      </c>
      <c r="B71" s="501" t="s">
        <v>859</v>
      </c>
      <c r="C71" s="502" t="s">
        <v>973</v>
      </c>
      <c r="D71" s="503" t="s">
        <v>974</v>
      </c>
      <c r="E71" s="494" t="s">
        <v>828</v>
      </c>
      <c r="F71" s="98" t="s">
        <v>333</v>
      </c>
      <c r="G71" s="495">
        <f t="shared" si="1"/>
        <v>100</v>
      </c>
      <c r="H71" s="504">
        <v>80</v>
      </c>
      <c r="I71" s="364">
        <f t="shared" si="2"/>
        <v>20</v>
      </c>
    </row>
    <row r="72" spans="1:9" ht="15">
      <c r="A72" s="98">
        <v>64</v>
      </c>
      <c r="B72" s="501" t="s">
        <v>942</v>
      </c>
      <c r="C72" s="502" t="s">
        <v>975</v>
      </c>
      <c r="D72" s="503" t="s">
        <v>976</v>
      </c>
      <c r="E72" s="494" t="s">
        <v>828</v>
      </c>
      <c r="F72" s="98" t="s">
        <v>333</v>
      </c>
      <c r="G72" s="495">
        <f t="shared" si="1"/>
        <v>100</v>
      </c>
      <c r="H72" s="504">
        <v>80</v>
      </c>
      <c r="I72" s="364">
        <f t="shared" si="2"/>
        <v>20</v>
      </c>
    </row>
    <row r="73" spans="1:9" ht="15">
      <c r="A73" s="98">
        <v>65</v>
      </c>
      <c r="B73" s="501" t="s">
        <v>843</v>
      </c>
      <c r="C73" s="502" t="s">
        <v>977</v>
      </c>
      <c r="D73" s="503" t="s">
        <v>978</v>
      </c>
      <c r="E73" s="494" t="s">
        <v>828</v>
      </c>
      <c r="F73" s="98" t="s">
        <v>333</v>
      </c>
      <c r="G73" s="495">
        <f t="shared" si="1"/>
        <v>100</v>
      </c>
      <c r="H73" s="504">
        <v>80</v>
      </c>
      <c r="I73" s="364">
        <f t="shared" si="2"/>
        <v>20</v>
      </c>
    </row>
    <row r="74" spans="1:9" ht="15">
      <c r="A74" s="98">
        <v>66</v>
      </c>
      <c r="B74" s="501" t="s">
        <v>979</v>
      </c>
      <c r="C74" s="502" t="s">
        <v>980</v>
      </c>
      <c r="D74" s="503" t="s">
        <v>981</v>
      </c>
      <c r="E74" s="494" t="s">
        <v>828</v>
      </c>
      <c r="F74" s="98" t="s">
        <v>333</v>
      </c>
      <c r="G74" s="495">
        <f t="shared" si="1"/>
        <v>100</v>
      </c>
      <c r="H74" s="504">
        <v>80</v>
      </c>
      <c r="I74" s="364">
        <f t="shared" si="2"/>
        <v>20</v>
      </c>
    </row>
    <row r="75" spans="1:9" ht="15">
      <c r="A75" s="98">
        <v>67</v>
      </c>
      <c r="B75" s="501" t="s">
        <v>982</v>
      </c>
      <c r="C75" s="502" t="s">
        <v>983</v>
      </c>
      <c r="D75" s="503" t="s">
        <v>984</v>
      </c>
      <c r="E75" s="494" t="s">
        <v>828</v>
      </c>
      <c r="F75" s="98" t="s">
        <v>333</v>
      </c>
      <c r="G75" s="495">
        <f t="shared" si="1"/>
        <v>100</v>
      </c>
      <c r="H75" s="504">
        <v>80</v>
      </c>
      <c r="I75" s="364">
        <f t="shared" si="2"/>
        <v>20</v>
      </c>
    </row>
    <row r="76" spans="1:9" ht="15">
      <c r="A76" s="98">
        <v>68</v>
      </c>
      <c r="B76" s="501" t="s">
        <v>985</v>
      </c>
      <c r="C76" s="502" t="s">
        <v>986</v>
      </c>
      <c r="D76" s="503" t="s">
        <v>987</v>
      </c>
      <c r="E76" s="494" t="s">
        <v>828</v>
      </c>
      <c r="F76" s="98" t="s">
        <v>333</v>
      </c>
      <c r="G76" s="495">
        <f t="shared" si="1"/>
        <v>100</v>
      </c>
      <c r="H76" s="504">
        <v>80</v>
      </c>
      <c r="I76" s="364">
        <f t="shared" si="2"/>
        <v>20</v>
      </c>
    </row>
    <row r="77" spans="1:9" ht="15">
      <c r="A77" s="98">
        <v>69</v>
      </c>
      <c r="B77" s="501" t="s">
        <v>823</v>
      </c>
      <c r="C77" s="502" t="s">
        <v>955</v>
      </c>
      <c r="D77" s="503" t="s">
        <v>988</v>
      </c>
      <c r="E77" s="494" t="s">
        <v>828</v>
      </c>
      <c r="F77" s="98" t="s">
        <v>333</v>
      </c>
      <c r="G77" s="495">
        <f t="shared" si="1"/>
        <v>100</v>
      </c>
      <c r="H77" s="504">
        <v>80</v>
      </c>
      <c r="I77" s="364">
        <f t="shared" si="2"/>
        <v>20</v>
      </c>
    </row>
    <row r="78" spans="1:9" ht="15">
      <c r="A78" s="98">
        <v>70</v>
      </c>
      <c r="B78" s="501" t="s">
        <v>913</v>
      </c>
      <c r="C78" s="502" t="s">
        <v>989</v>
      </c>
      <c r="D78" s="503" t="s">
        <v>990</v>
      </c>
      <c r="E78" s="494" t="s">
        <v>828</v>
      </c>
      <c r="F78" s="98" t="s">
        <v>333</v>
      </c>
      <c r="G78" s="495">
        <f t="shared" si="1"/>
        <v>100</v>
      </c>
      <c r="H78" s="504">
        <v>80</v>
      </c>
      <c r="I78" s="364">
        <f t="shared" si="2"/>
        <v>20</v>
      </c>
    </row>
    <row r="79" spans="1:9" ht="15">
      <c r="A79" s="98">
        <v>71</v>
      </c>
      <c r="B79" s="501" t="s">
        <v>991</v>
      </c>
      <c r="C79" s="502" t="s">
        <v>992</v>
      </c>
      <c r="D79" s="503" t="s">
        <v>993</v>
      </c>
      <c r="E79" s="494" t="s">
        <v>828</v>
      </c>
      <c r="F79" s="98" t="s">
        <v>333</v>
      </c>
      <c r="G79" s="495">
        <f t="shared" si="1"/>
        <v>100</v>
      </c>
      <c r="H79" s="504">
        <v>80</v>
      </c>
      <c r="I79" s="364">
        <f t="shared" si="2"/>
        <v>20</v>
      </c>
    </row>
    <row r="80" spans="1:9" ht="15">
      <c r="A80" s="98">
        <v>72</v>
      </c>
      <c r="B80" s="501" t="s">
        <v>994</v>
      </c>
      <c r="C80" s="502" t="s">
        <v>995</v>
      </c>
      <c r="D80" s="503" t="s">
        <v>996</v>
      </c>
      <c r="E80" s="494" t="s">
        <v>828</v>
      </c>
      <c r="F80" s="98" t="s">
        <v>333</v>
      </c>
      <c r="G80" s="495">
        <f t="shared" si="1"/>
        <v>100</v>
      </c>
      <c r="H80" s="504">
        <v>80</v>
      </c>
      <c r="I80" s="364">
        <f t="shared" si="2"/>
        <v>20</v>
      </c>
    </row>
    <row r="81" spans="1:9" ht="15">
      <c r="A81" s="98">
        <v>73</v>
      </c>
      <c r="B81" s="501" t="s">
        <v>997</v>
      </c>
      <c r="C81" s="502" t="s">
        <v>998</v>
      </c>
      <c r="D81" s="503" t="s">
        <v>999</v>
      </c>
      <c r="E81" s="494" t="s">
        <v>828</v>
      </c>
      <c r="F81" s="98" t="s">
        <v>333</v>
      </c>
      <c r="G81" s="495">
        <f t="shared" si="1"/>
        <v>100</v>
      </c>
      <c r="H81" s="504">
        <v>80</v>
      </c>
      <c r="I81" s="364">
        <f t="shared" si="2"/>
        <v>20</v>
      </c>
    </row>
    <row r="82" spans="1:9" ht="15">
      <c r="A82" s="98">
        <v>74</v>
      </c>
      <c r="B82" s="501" t="s">
        <v>1000</v>
      </c>
      <c r="C82" s="502" t="s">
        <v>1001</v>
      </c>
      <c r="D82" s="505" t="s">
        <v>1002</v>
      </c>
      <c r="E82" s="494" t="s">
        <v>828</v>
      </c>
      <c r="F82" s="98" t="s">
        <v>333</v>
      </c>
      <c r="G82" s="495">
        <f t="shared" si="1"/>
        <v>100</v>
      </c>
      <c r="H82" s="504">
        <v>80</v>
      </c>
      <c r="I82" s="364">
        <f t="shared" si="2"/>
        <v>20</v>
      </c>
    </row>
    <row r="83" spans="1:9" ht="15">
      <c r="A83" s="98">
        <v>75</v>
      </c>
      <c r="B83" s="501" t="s">
        <v>1003</v>
      </c>
      <c r="C83" s="502" t="s">
        <v>1004</v>
      </c>
      <c r="D83" s="505" t="s">
        <v>1005</v>
      </c>
      <c r="E83" s="494" t="s">
        <v>828</v>
      </c>
      <c r="F83" s="98" t="s">
        <v>333</v>
      </c>
      <c r="G83" s="495">
        <f t="shared" si="1"/>
        <v>100</v>
      </c>
      <c r="H83" s="504">
        <v>80</v>
      </c>
      <c r="I83" s="364">
        <f t="shared" si="2"/>
        <v>20</v>
      </c>
    </row>
    <row r="84" spans="1:9" ht="15">
      <c r="A84" s="98">
        <v>76</v>
      </c>
      <c r="B84" s="506" t="s">
        <v>1006</v>
      </c>
      <c r="C84" s="502" t="s">
        <v>1007</v>
      </c>
      <c r="D84" s="507" t="s">
        <v>1008</v>
      </c>
      <c r="E84" s="494" t="s">
        <v>828</v>
      </c>
      <c r="F84" s="98" t="s">
        <v>333</v>
      </c>
      <c r="G84" s="495">
        <f t="shared" si="1"/>
        <v>100</v>
      </c>
      <c r="H84" s="504">
        <v>80</v>
      </c>
      <c r="I84" s="364">
        <f t="shared" si="2"/>
        <v>20</v>
      </c>
    </row>
    <row r="85" spans="1:9" ht="15">
      <c r="A85" s="98">
        <v>77</v>
      </c>
      <c r="B85" s="501" t="s">
        <v>965</v>
      </c>
      <c r="C85" s="502" t="s">
        <v>1009</v>
      </c>
      <c r="D85" s="503" t="s">
        <v>1010</v>
      </c>
      <c r="E85" s="494" t="s">
        <v>828</v>
      </c>
      <c r="F85" s="98" t="s">
        <v>333</v>
      </c>
      <c r="G85" s="495">
        <f t="shared" si="1"/>
        <v>100</v>
      </c>
      <c r="H85" s="504">
        <v>80</v>
      </c>
      <c r="I85" s="364">
        <f t="shared" si="2"/>
        <v>20</v>
      </c>
    </row>
    <row r="86" spans="1:9" ht="15">
      <c r="A86" s="98">
        <v>78</v>
      </c>
      <c r="B86" s="501" t="s">
        <v>1011</v>
      </c>
      <c r="C86" s="502" t="s">
        <v>1012</v>
      </c>
      <c r="D86" s="503" t="s">
        <v>1013</v>
      </c>
      <c r="E86" s="494" t="s">
        <v>828</v>
      </c>
      <c r="F86" s="98" t="s">
        <v>333</v>
      </c>
      <c r="G86" s="495">
        <f t="shared" si="1"/>
        <v>100</v>
      </c>
      <c r="H86" s="504">
        <v>80</v>
      </c>
      <c r="I86" s="364">
        <f t="shared" si="2"/>
        <v>20</v>
      </c>
    </row>
    <row r="87" spans="1:9" ht="15">
      <c r="A87" s="98">
        <v>79</v>
      </c>
      <c r="B87" s="501" t="s">
        <v>1014</v>
      </c>
      <c r="C87" s="502" t="s">
        <v>943</v>
      </c>
      <c r="D87" s="503" t="s">
        <v>1015</v>
      </c>
      <c r="E87" s="494" t="s">
        <v>828</v>
      </c>
      <c r="F87" s="98" t="s">
        <v>333</v>
      </c>
      <c r="G87" s="495">
        <f t="shared" si="1"/>
        <v>100</v>
      </c>
      <c r="H87" s="504">
        <v>80</v>
      </c>
      <c r="I87" s="364">
        <f t="shared" si="2"/>
        <v>20</v>
      </c>
    </row>
    <row r="88" spans="1:9" ht="15">
      <c r="A88" s="98">
        <v>80</v>
      </c>
      <c r="B88" s="501" t="s">
        <v>859</v>
      </c>
      <c r="C88" s="502" t="s">
        <v>1016</v>
      </c>
      <c r="D88" s="503" t="s">
        <v>1017</v>
      </c>
      <c r="E88" s="494" t="s">
        <v>828</v>
      </c>
      <c r="F88" s="98" t="s">
        <v>333</v>
      </c>
      <c r="G88" s="495">
        <f t="shared" si="1"/>
        <v>100</v>
      </c>
      <c r="H88" s="504">
        <v>80</v>
      </c>
      <c r="I88" s="364">
        <f t="shared" si="2"/>
        <v>20</v>
      </c>
    </row>
    <row r="89" spans="1:9" ht="15">
      <c r="A89" s="98">
        <v>81</v>
      </c>
      <c r="B89" s="501" t="s">
        <v>913</v>
      </c>
      <c r="C89" s="502" t="s">
        <v>1018</v>
      </c>
      <c r="D89" s="503" t="s">
        <v>1019</v>
      </c>
      <c r="E89" s="494" t="s">
        <v>828</v>
      </c>
      <c r="F89" s="98" t="s">
        <v>333</v>
      </c>
      <c r="G89" s="495">
        <f t="shared" si="1"/>
        <v>100</v>
      </c>
      <c r="H89" s="504">
        <v>80</v>
      </c>
      <c r="I89" s="364">
        <f t="shared" si="2"/>
        <v>20</v>
      </c>
    </row>
    <row r="90" spans="1:9" ht="15">
      <c r="A90" s="98">
        <v>82</v>
      </c>
      <c r="B90" s="501" t="s">
        <v>1020</v>
      </c>
      <c r="C90" s="502" t="s">
        <v>1021</v>
      </c>
      <c r="D90" s="503" t="s">
        <v>1022</v>
      </c>
      <c r="E90" s="494" t="s">
        <v>828</v>
      </c>
      <c r="F90" s="98" t="s">
        <v>333</v>
      </c>
      <c r="G90" s="495">
        <f t="shared" si="1"/>
        <v>100</v>
      </c>
      <c r="H90" s="504">
        <v>80</v>
      </c>
      <c r="I90" s="364">
        <f t="shared" si="2"/>
        <v>20</v>
      </c>
    </row>
    <row r="91" spans="1:9" ht="15">
      <c r="A91" s="98">
        <v>83</v>
      </c>
      <c r="B91" s="501" t="s">
        <v>1023</v>
      </c>
      <c r="C91" s="502" t="s">
        <v>1024</v>
      </c>
      <c r="D91" s="503" t="s">
        <v>1025</v>
      </c>
      <c r="E91" s="494" t="s">
        <v>828</v>
      </c>
      <c r="F91" s="98" t="s">
        <v>333</v>
      </c>
      <c r="G91" s="495">
        <f t="shared" si="1"/>
        <v>100</v>
      </c>
      <c r="H91" s="504">
        <v>80</v>
      </c>
      <c r="I91" s="364">
        <f t="shared" si="2"/>
        <v>20</v>
      </c>
    </row>
    <row r="92" spans="1:9" ht="15">
      <c r="A92" s="98">
        <v>84</v>
      </c>
      <c r="B92" s="501" t="s">
        <v>1026</v>
      </c>
      <c r="C92" s="502" t="s">
        <v>1027</v>
      </c>
      <c r="D92" s="503" t="s">
        <v>1028</v>
      </c>
      <c r="E92" s="494" t="s">
        <v>828</v>
      </c>
      <c r="F92" s="98" t="s">
        <v>333</v>
      </c>
      <c r="G92" s="495">
        <f t="shared" si="1"/>
        <v>100</v>
      </c>
      <c r="H92" s="504">
        <v>80</v>
      </c>
      <c r="I92" s="364">
        <f t="shared" si="2"/>
        <v>20</v>
      </c>
    </row>
    <row r="93" spans="1:9" ht="15">
      <c r="A93" s="98">
        <v>85</v>
      </c>
      <c r="B93" s="501" t="s">
        <v>1026</v>
      </c>
      <c r="C93" s="502" t="s">
        <v>1029</v>
      </c>
      <c r="D93" s="503" t="s">
        <v>1030</v>
      </c>
      <c r="E93" s="494" t="s">
        <v>828</v>
      </c>
      <c r="F93" s="98" t="s">
        <v>333</v>
      </c>
      <c r="G93" s="495">
        <f t="shared" si="1"/>
        <v>100</v>
      </c>
      <c r="H93" s="504">
        <v>80</v>
      </c>
      <c r="I93" s="364">
        <f t="shared" si="2"/>
        <v>20</v>
      </c>
    </row>
    <row r="94" spans="1:9" ht="15">
      <c r="A94" s="98">
        <v>86</v>
      </c>
      <c r="B94" s="501" t="s">
        <v>997</v>
      </c>
      <c r="C94" s="502" t="s">
        <v>1021</v>
      </c>
      <c r="D94" s="503" t="s">
        <v>1031</v>
      </c>
      <c r="E94" s="494" t="s">
        <v>828</v>
      </c>
      <c r="F94" s="98" t="s">
        <v>333</v>
      </c>
      <c r="G94" s="495">
        <f t="shared" si="1"/>
        <v>100</v>
      </c>
      <c r="H94" s="504">
        <v>80</v>
      </c>
      <c r="I94" s="364">
        <f t="shared" si="2"/>
        <v>20</v>
      </c>
    </row>
    <row r="95" spans="1:9" ht="15">
      <c r="A95" s="98">
        <v>87</v>
      </c>
      <c r="B95" s="501" t="s">
        <v>913</v>
      </c>
      <c r="C95" s="502" t="s">
        <v>1032</v>
      </c>
      <c r="D95" s="503" t="s">
        <v>1033</v>
      </c>
      <c r="E95" s="494" t="s">
        <v>828</v>
      </c>
      <c r="F95" s="98" t="s">
        <v>333</v>
      </c>
      <c r="G95" s="495">
        <f t="shared" si="1"/>
        <v>100</v>
      </c>
      <c r="H95" s="504">
        <v>80</v>
      </c>
      <c r="I95" s="364">
        <f t="shared" si="2"/>
        <v>20</v>
      </c>
    </row>
    <row r="96" spans="1:9" ht="15">
      <c r="A96" s="98">
        <v>88</v>
      </c>
      <c r="B96" s="501" t="s">
        <v>997</v>
      </c>
      <c r="C96" s="502" t="s">
        <v>1034</v>
      </c>
      <c r="D96" s="503" t="s">
        <v>1035</v>
      </c>
      <c r="E96" s="494" t="s">
        <v>828</v>
      </c>
      <c r="F96" s="98" t="s">
        <v>333</v>
      </c>
      <c r="G96" s="495">
        <f t="shared" si="1"/>
        <v>100</v>
      </c>
      <c r="H96" s="504">
        <v>80</v>
      </c>
      <c r="I96" s="364">
        <f t="shared" si="2"/>
        <v>20</v>
      </c>
    </row>
    <row r="97" spans="1:9" ht="15">
      <c r="A97" s="98">
        <v>89</v>
      </c>
      <c r="B97" s="501" t="s">
        <v>979</v>
      </c>
      <c r="C97" s="502" t="s">
        <v>1021</v>
      </c>
      <c r="D97" s="503" t="s">
        <v>1036</v>
      </c>
      <c r="E97" s="494" t="s">
        <v>828</v>
      </c>
      <c r="F97" s="98" t="s">
        <v>333</v>
      </c>
      <c r="G97" s="495">
        <f t="shared" si="1"/>
        <v>100</v>
      </c>
      <c r="H97" s="504">
        <v>80</v>
      </c>
      <c r="I97" s="364">
        <f t="shared" si="2"/>
        <v>20</v>
      </c>
    </row>
    <row r="98" spans="1:9" ht="15">
      <c r="A98" s="98">
        <v>90</v>
      </c>
      <c r="B98" s="501" t="s">
        <v>1026</v>
      </c>
      <c r="C98" s="502" t="s">
        <v>1037</v>
      </c>
      <c r="D98" s="503" t="s">
        <v>1038</v>
      </c>
      <c r="E98" s="494" t="s">
        <v>828</v>
      </c>
      <c r="F98" s="98" t="s">
        <v>333</v>
      </c>
      <c r="G98" s="495">
        <f t="shared" si="1"/>
        <v>100</v>
      </c>
      <c r="H98" s="504">
        <v>80</v>
      </c>
      <c r="I98" s="364">
        <f t="shared" si="2"/>
        <v>20</v>
      </c>
    </row>
    <row r="99" spans="1:9" ht="15">
      <c r="A99" s="98">
        <v>91</v>
      </c>
      <c r="B99" s="501" t="s">
        <v>829</v>
      </c>
      <c r="C99" s="502" t="s">
        <v>1039</v>
      </c>
      <c r="D99" s="503" t="s">
        <v>1040</v>
      </c>
      <c r="E99" s="494" t="s">
        <v>828</v>
      </c>
      <c r="F99" s="98" t="s">
        <v>333</v>
      </c>
      <c r="G99" s="495">
        <f t="shared" si="1"/>
        <v>100</v>
      </c>
      <c r="H99" s="504">
        <v>80</v>
      </c>
      <c r="I99" s="364">
        <f t="shared" si="2"/>
        <v>20</v>
      </c>
    </row>
    <row r="100" spans="1:9" ht="15">
      <c r="A100" s="98">
        <v>92</v>
      </c>
      <c r="B100" s="501" t="s">
        <v>817</v>
      </c>
      <c r="C100" s="502" t="s">
        <v>1041</v>
      </c>
      <c r="D100" s="503" t="s">
        <v>1042</v>
      </c>
      <c r="E100" s="494" t="s">
        <v>828</v>
      </c>
      <c r="F100" s="98" t="s">
        <v>333</v>
      </c>
      <c r="G100" s="495">
        <f t="shared" si="1"/>
        <v>100</v>
      </c>
      <c r="H100" s="504">
        <v>80</v>
      </c>
      <c r="I100" s="364">
        <f t="shared" si="2"/>
        <v>20</v>
      </c>
    </row>
    <row r="101" spans="1:9" ht="15">
      <c r="A101" s="98">
        <v>93</v>
      </c>
      <c r="B101" s="501" t="s">
        <v>859</v>
      </c>
      <c r="C101" s="502" t="s">
        <v>1043</v>
      </c>
      <c r="D101" s="503" t="s">
        <v>1044</v>
      </c>
      <c r="E101" s="494" t="s">
        <v>828</v>
      </c>
      <c r="F101" s="98" t="s">
        <v>333</v>
      </c>
      <c r="G101" s="495">
        <f t="shared" si="1"/>
        <v>100</v>
      </c>
      <c r="H101" s="504">
        <v>80</v>
      </c>
      <c r="I101" s="364">
        <f t="shared" si="2"/>
        <v>20</v>
      </c>
    </row>
    <row r="102" spans="1:9" ht="15">
      <c r="A102" s="98">
        <v>94</v>
      </c>
      <c r="B102" s="501" t="s">
        <v>1045</v>
      </c>
      <c r="C102" s="502" t="s">
        <v>1046</v>
      </c>
      <c r="D102" s="503" t="s">
        <v>1047</v>
      </c>
      <c r="E102" s="494" t="s">
        <v>828</v>
      </c>
      <c r="F102" s="98" t="s">
        <v>333</v>
      </c>
      <c r="G102" s="495">
        <f t="shared" si="1"/>
        <v>100</v>
      </c>
      <c r="H102" s="504">
        <v>80</v>
      </c>
      <c r="I102" s="364">
        <f t="shared" si="2"/>
        <v>20</v>
      </c>
    </row>
    <row r="103" spans="1:9" ht="15">
      <c r="A103" s="98">
        <v>95</v>
      </c>
      <c r="B103" s="501" t="s">
        <v>997</v>
      </c>
      <c r="C103" s="502" t="s">
        <v>1048</v>
      </c>
      <c r="D103" s="503" t="s">
        <v>1049</v>
      </c>
      <c r="E103" s="494" t="s">
        <v>828</v>
      </c>
      <c r="F103" s="98" t="s">
        <v>333</v>
      </c>
      <c r="G103" s="495">
        <f t="shared" si="1"/>
        <v>100</v>
      </c>
      <c r="H103" s="504">
        <v>80</v>
      </c>
      <c r="I103" s="364">
        <f t="shared" si="2"/>
        <v>20</v>
      </c>
    </row>
    <row r="104" spans="1:9" ht="15">
      <c r="A104" s="98">
        <v>96</v>
      </c>
      <c r="B104" s="501" t="s">
        <v>1050</v>
      </c>
      <c r="C104" s="502" t="s">
        <v>1051</v>
      </c>
      <c r="D104" s="503" t="s">
        <v>1052</v>
      </c>
      <c r="E104" s="494" t="s">
        <v>828</v>
      </c>
      <c r="F104" s="98" t="s">
        <v>333</v>
      </c>
      <c r="G104" s="495">
        <f t="shared" si="1"/>
        <v>100</v>
      </c>
      <c r="H104" s="504">
        <v>80</v>
      </c>
      <c r="I104" s="364">
        <f t="shared" si="2"/>
        <v>20</v>
      </c>
    </row>
    <row r="105" spans="1:9" ht="15">
      <c r="A105" s="98">
        <v>97</v>
      </c>
      <c r="B105" s="501" t="s">
        <v>1053</v>
      </c>
      <c r="C105" s="502" t="s">
        <v>1054</v>
      </c>
      <c r="D105" s="503" t="s">
        <v>1055</v>
      </c>
      <c r="E105" s="494" t="s">
        <v>828</v>
      </c>
      <c r="F105" s="98" t="s">
        <v>333</v>
      </c>
      <c r="G105" s="495">
        <f t="shared" si="1"/>
        <v>100</v>
      </c>
      <c r="H105" s="504">
        <v>80</v>
      </c>
      <c r="I105" s="364">
        <f t="shared" si="2"/>
        <v>20</v>
      </c>
    </row>
    <row r="106" spans="1:9" ht="15">
      <c r="A106" s="98">
        <v>98</v>
      </c>
      <c r="B106" s="501" t="s">
        <v>1056</v>
      </c>
      <c r="C106" s="502" t="s">
        <v>1057</v>
      </c>
      <c r="D106" s="503" t="s">
        <v>1058</v>
      </c>
      <c r="E106" s="494" t="s">
        <v>828</v>
      </c>
      <c r="F106" s="98" t="s">
        <v>333</v>
      </c>
      <c r="G106" s="495">
        <f t="shared" si="1"/>
        <v>100</v>
      </c>
      <c r="H106" s="504">
        <v>80</v>
      </c>
      <c r="I106" s="364">
        <f t="shared" si="2"/>
        <v>20</v>
      </c>
    </row>
    <row r="107" spans="1:9" ht="15">
      <c r="A107" s="98">
        <v>99</v>
      </c>
      <c r="B107" s="501" t="s">
        <v>869</v>
      </c>
      <c r="C107" s="502" t="s">
        <v>1059</v>
      </c>
      <c r="D107" s="505" t="s">
        <v>1060</v>
      </c>
      <c r="E107" s="494" t="s">
        <v>828</v>
      </c>
      <c r="F107" s="98" t="s">
        <v>333</v>
      </c>
      <c r="G107" s="495">
        <f t="shared" si="1"/>
        <v>100</v>
      </c>
      <c r="H107" s="504">
        <v>80</v>
      </c>
      <c r="I107" s="364">
        <f t="shared" si="2"/>
        <v>20</v>
      </c>
    </row>
    <row r="108" spans="1:9" ht="15">
      <c r="A108" s="98">
        <v>100</v>
      </c>
      <c r="B108" s="501" t="s">
        <v>997</v>
      </c>
      <c r="C108" s="502" t="s">
        <v>1061</v>
      </c>
      <c r="D108" s="505" t="s">
        <v>1062</v>
      </c>
      <c r="E108" s="494" t="s">
        <v>828</v>
      </c>
      <c r="F108" s="98" t="s">
        <v>333</v>
      </c>
      <c r="G108" s="495">
        <f t="shared" si="1"/>
        <v>100</v>
      </c>
      <c r="H108" s="504">
        <v>80</v>
      </c>
      <c r="I108" s="364">
        <f t="shared" si="2"/>
        <v>20</v>
      </c>
    </row>
    <row r="109" spans="1:9" ht="15">
      <c r="A109" s="98">
        <v>101</v>
      </c>
      <c r="B109" s="506" t="s">
        <v>949</v>
      </c>
      <c r="C109" s="502" t="s">
        <v>1063</v>
      </c>
      <c r="D109" s="507" t="s">
        <v>1064</v>
      </c>
      <c r="E109" s="494" t="s">
        <v>828</v>
      </c>
      <c r="F109" s="98" t="s">
        <v>333</v>
      </c>
      <c r="G109" s="495">
        <f t="shared" si="1"/>
        <v>100</v>
      </c>
      <c r="H109" s="504">
        <v>80</v>
      </c>
      <c r="I109" s="364">
        <f t="shared" si="2"/>
        <v>20</v>
      </c>
    </row>
    <row r="110" spans="1:9" ht="15">
      <c r="A110" s="98">
        <v>102</v>
      </c>
      <c r="B110" s="501" t="s">
        <v>1065</v>
      </c>
      <c r="C110" s="502" t="s">
        <v>1066</v>
      </c>
      <c r="D110" s="503" t="s">
        <v>1067</v>
      </c>
      <c r="E110" s="494" t="s">
        <v>828</v>
      </c>
      <c r="F110" s="98" t="s">
        <v>333</v>
      </c>
      <c r="G110" s="495">
        <f t="shared" si="1"/>
        <v>100</v>
      </c>
      <c r="H110" s="504">
        <v>80</v>
      </c>
      <c r="I110" s="364">
        <f t="shared" si="2"/>
        <v>20</v>
      </c>
    </row>
    <row r="111" spans="1:9" ht="15">
      <c r="A111" s="98">
        <v>103</v>
      </c>
      <c r="B111" s="501" t="s">
        <v>994</v>
      </c>
      <c r="C111" s="502" t="s">
        <v>1068</v>
      </c>
      <c r="D111" s="503" t="s">
        <v>1069</v>
      </c>
      <c r="E111" s="494" t="s">
        <v>828</v>
      </c>
      <c r="F111" s="98" t="s">
        <v>333</v>
      </c>
      <c r="G111" s="495">
        <f t="shared" si="1"/>
        <v>100</v>
      </c>
      <c r="H111" s="504">
        <v>80</v>
      </c>
      <c r="I111" s="364">
        <f t="shared" si="2"/>
        <v>20</v>
      </c>
    </row>
    <row r="112" spans="1:9" ht="15">
      <c r="A112" s="98">
        <v>104</v>
      </c>
      <c r="B112" s="501" t="s">
        <v>817</v>
      </c>
      <c r="C112" s="502" t="s">
        <v>1070</v>
      </c>
      <c r="D112" s="503" t="s">
        <v>1071</v>
      </c>
      <c r="E112" s="494" t="s">
        <v>828</v>
      </c>
      <c r="F112" s="98" t="s">
        <v>333</v>
      </c>
      <c r="G112" s="495">
        <f t="shared" si="1"/>
        <v>100</v>
      </c>
      <c r="H112" s="504">
        <v>80</v>
      </c>
      <c r="I112" s="364">
        <f t="shared" si="2"/>
        <v>20</v>
      </c>
    </row>
    <row r="113" spans="1:9" ht="15">
      <c r="A113" s="98">
        <v>105</v>
      </c>
      <c r="B113" s="501" t="s">
        <v>965</v>
      </c>
      <c r="C113" s="502" t="s">
        <v>1072</v>
      </c>
      <c r="D113" s="503" t="s">
        <v>1073</v>
      </c>
      <c r="E113" s="494" t="s">
        <v>828</v>
      </c>
      <c r="F113" s="98" t="s">
        <v>333</v>
      </c>
      <c r="G113" s="495">
        <f t="shared" si="1"/>
        <v>100</v>
      </c>
      <c r="H113" s="504">
        <v>80</v>
      </c>
      <c r="I113" s="364">
        <f t="shared" si="2"/>
        <v>20</v>
      </c>
    </row>
    <row r="114" spans="1:9" ht="15">
      <c r="A114" s="98">
        <v>106</v>
      </c>
      <c r="B114" s="501" t="s">
        <v>1074</v>
      </c>
      <c r="C114" s="502" t="s">
        <v>1075</v>
      </c>
      <c r="D114" s="503" t="s">
        <v>1076</v>
      </c>
      <c r="E114" s="494" t="s">
        <v>828</v>
      </c>
      <c r="F114" s="98" t="s">
        <v>333</v>
      </c>
      <c r="G114" s="495">
        <f t="shared" si="1"/>
        <v>100</v>
      </c>
      <c r="H114" s="504">
        <v>80</v>
      </c>
      <c r="I114" s="364">
        <f t="shared" si="2"/>
        <v>20</v>
      </c>
    </row>
    <row r="115" spans="1:9" ht="15">
      <c r="A115" s="98">
        <v>107</v>
      </c>
      <c r="B115" s="501" t="s">
        <v>913</v>
      </c>
      <c r="C115" s="502" t="s">
        <v>1077</v>
      </c>
      <c r="D115" s="503" t="s">
        <v>1078</v>
      </c>
      <c r="E115" s="494" t="s">
        <v>828</v>
      </c>
      <c r="F115" s="98" t="s">
        <v>333</v>
      </c>
      <c r="G115" s="495">
        <f t="shared" si="1"/>
        <v>100</v>
      </c>
      <c r="H115" s="504">
        <v>80</v>
      </c>
      <c r="I115" s="364">
        <f t="shared" si="2"/>
        <v>20</v>
      </c>
    </row>
    <row r="116" spans="1:9" ht="15">
      <c r="A116" s="98">
        <v>108</v>
      </c>
      <c r="B116" s="501" t="s">
        <v>817</v>
      </c>
      <c r="C116" s="502" t="s">
        <v>1079</v>
      </c>
      <c r="D116" s="503" t="s">
        <v>1080</v>
      </c>
      <c r="E116" s="494" t="s">
        <v>828</v>
      </c>
      <c r="F116" s="98" t="s">
        <v>333</v>
      </c>
      <c r="G116" s="495">
        <f t="shared" si="1"/>
        <v>100</v>
      </c>
      <c r="H116" s="504">
        <v>80</v>
      </c>
      <c r="I116" s="364">
        <f t="shared" si="2"/>
        <v>20</v>
      </c>
    </row>
    <row r="117" spans="1:9" ht="15">
      <c r="A117" s="98">
        <v>109</v>
      </c>
      <c r="B117" s="501" t="s">
        <v>1081</v>
      </c>
      <c r="C117" s="502" t="s">
        <v>1082</v>
      </c>
      <c r="D117" s="503" t="s">
        <v>1083</v>
      </c>
      <c r="E117" s="494" t="s">
        <v>828</v>
      </c>
      <c r="F117" s="98" t="s">
        <v>333</v>
      </c>
      <c r="G117" s="495">
        <f t="shared" si="1"/>
        <v>100</v>
      </c>
      <c r="H117" s="504">
        <v>80</v>
      </c>
      <c r="I117" s="364">
        <f t="shared" si="2"/>
        <v>20</v>
      </c>
    </row>
    <row r="118" spans="1:9" ht="15">
      <c r="A118" s="98">
        <v>110</v>
      </c>
      <c r="B118" s="501" t="s">
        <v>1084</v>
      </c>
      <c r="C118" s="502" t="s">
        <v>1085</v>
      </c>
      <c r="D118" s="503" t="s">
        <v>1086</v>
      </c>
      <c r="E118" s="494" t="s">
        <v>828</v>
      </c>
      <c r="F118" s="98" t="s">
        <v>333</v>
      </c>
      <c r="G118" s="495">
        <f t="shared" si="1"/>
        <v>100</v>
      </c>
      <c r="H118" s="504">
        <v>80</v>
      </c>
      <c r="I118" s="364">
        <f t="shared" si="2"/>
        <v>20</v>
      </c>
    </row>
    <row r="119" spans="1:9" ht="15">
      <c r="A119" s="98">
        <v>111</v>
      </c>
      <c r="B119" s="501" t="s">
        <v>1087</v>
      </c>
      <c r="C119" s="502" t="s">
        <v>1088</v>
      </c>
      <c r="D119" s="503" t="s">
        <v>1089</v>
      </c>
      <c r="E119" s="494" t="s">
        <v>828</v>
      </c>
      <c r="F119" s="98" t="s">
        <v>333</v>
      </c>
      <c r="G119" s="495">
        <f t="shared" si="1"/>
        <v>100</v>
      </c>
      <c r="H119" s="504">
        <v>80</v>
      </c>
      <c r="I119" s="364">
        <f t="shared" si="2"/>
        <v>20</v>
      </c>
    </row>
    <row r="120" spans="1:9" ht="15">
      <c r="A120" s="98">
        <v>112</v>
      </c>
      <c r="B120" s="501" t="s">
        <v>1090</v>
      </c>
      <c r="C120" s="502" t="s">
        <v>1088</v>
      </c>
      <c r="D120" s="503" t="s">
        <v>1091</v>
      </c>
      <c r="E120" s="494" t="s">
        <v>828</v>
      </c>
      <c r="F120" s="98" t="s">
        <v>333</v>
      </c>
      <c r="G120" s="495">
        <f t="shared" si="1"/>
        <v>100</v>
      </c>
      <c r="H120" s="504">
        <v>80</v>
      </c>
      <c r="I120" s="364">
        <f t="shared" si="2"/>
        <v>20</v>
      </c>
    </row>
    <row r="121" spans="1:9" ht="15">
      <c r="A121" s="98">
        <v>113</v>
      </c>
      <c r="B121" s="501" t="s">
        <v>979</v>
      </c>
      <c r="C121" s="502" t="s">
        <v>1092</v>
      </c>
      <c r="D121" s="503" t="s">
        <v>1093</v>
      </c>
      <c r="E121" s="494" t="s">
        <v>828</v>
      </c>
      <c r="F121" s="98" t="s">
        <v>333</v>
      </c>
      <c r="G121" s="495">
        <f t="shared" si="1"/>
        <v>100</v>
      </c>
      <c r="H121" s="504">
        <v>80</v>
      </c>
      <c r="I121" s="364">
        <f t="shared" si="2"/>
        <v>20</v>
      </c>
    </row>
    <row r="122" spans="1:9" ht="15">
      <c r="A122" s="98">
        <v>114</v>
      </c>
      <c r="B122" s="501" t="s">
        <v>942</v>
      </c>
      <c r="C122" s="502" t="s">
        <v>1094</v>
      </c>
      <c r="D122" s="503" t="s">
        <v>1095</v>
      </c>
      <c r="E122" s="494" t="s">
        <v>828</v>
      </c>
      <c r="F122" s="98" t="s">
        <v>333</v>
      </c>
      <c r="G122" s="495">
        <f t="shared" si="1"/>
        <v>100</v>
      </c>
      <c r="H122" s="504">
        <v>80</v>
      </c>
      <c r="I122" s="364">
        <f t="shared" si="2"/>
        <v>20</v>
      </c>
    </row>
    <row r="123" spans="1:9" ht="15">
      <c r="A123" s="98">
        <v>115</v>
      </c>
      <c r="B123" s="501" t="s">
        <v>979</v>
      </c>
      <c r="C123" s="502" t="s">
        <v>885</v>
      </c>
      <c r="D123" s="503" t="s">
        <v>1096</v>
      </c>
      <c r="E123" s="494" t="s">
        <v>828</v>
      </c>
      <c r="F123" s="98" t="s">
        <v>333</v>
      </c>
      <c r="G123" s="495">
        <f t="shared" si="1"/>
        <v>100</v>
      </c>
      <c r="H123" s="504">
        <v>80</v>
      </c>
      <c r="I123" s="364">
        <f t="shared" si="2"/>
        <v>20</v>
      </c>
    </row>
    <row r="124" spans="1:9" ht="15">
      <c r="A124" s="98">
        <v>116</v>
      </c>
      <c r="B124" s="501" t="s">
        <v>1097</v>
      </c>
      <c r="C124" s="502" t="s">
        <v>1098</v>
      </c>
      <c r="D124" s="503" t="s">
        <v>1099</v>
      </c>
      <c r="E124" s="494" t="s">
        <v>828</v>
      </c>
      <c r="F124" s="98" t="s">
        <v>333</v>
      </c>
      <c r="G124" s="495">
        <f t="shared" si="1"/>
        <v>100</v>
      </c>
      <c r="H124" s="504">
        <v>80</v>
      </c>
      <c r="I124" s="364">
        <f t="shared" si="2"/>
        <v>20</v>
      </c>
    </row>
    <row r="125" spans="1:9" ht="15">
      <c r="A125" s="98">
        <v>117</v>
      </c>
      <c r="B125" s="501" t="s">
        <v>979</v>
      </c>
      <c r="C125" s="502" t="s">
        <v>1100</v>
      </c>
      <c r="D125" s="503" t="s">
        <v>1101</v>
      </c>
      <c r="E125" s="494" t="s">
        <v>828</v>
      </c>
      <c r="F125" s="98" t="s">
        <v>333</v>
      </c>
      <c r="G125" s="495">
        <f t="shared" ref="G125:G188" si="3">H125/0.8</f>
        <v>100</v>
      </c>
      <c r="H125" s="504">
        <v>80</v>
      </c>
      <c r="I125" s="364">
        <f t="shared" ref="I125:I188" si="4">H125*0.25</f>
        <v>20</v>
      </c>
    </row>
    <row r="126" spans="1:9" ht="15">
      <c r="A126" s="98">
        <v>118</v>
      </c>
      <c r="B126" s="501" t="s">
        <v>1102</v>
      </c>
      <c r="C126" s="502" t="s">
        <v>1103</v>
      </c>
      <c r="D126" s="503" t="s">
        <v>1104</v>
      </c>
      <c r="E126" s="494" t="s">
        <v>828</v>
      </c>
      <c r="F126" s="98" t="s">
        <v>333</v>
      </c>
      <c r="G126" s="495">
        <f t="shared" si="3"/>
        <v>100</v>
      </c>
      <c r="H126" s="504">
        <v>80</v>
      </c>
      <c r="I126" s="364">
        <f t="shared" si="4"/>
        <v>20</v>
      </c>
    </row>
    <row r="127" spans="1:9" ht="15">
      <c r="A127" s="98">
        <v>119</v>
      </c>
      <c r="B127" s="501" t="s">
        <v>907</v>
      </c>
      <c r="C127" s="502" t="s">
        <v>1105</v>
      </c>
      <c r="D127" s="503" t="s">
        <v>1106</v>
      </c>
      <c r="E127" s="494" t="s">
        <v>828</v>
      </c>
      <c r="F127" s="98" t="s">
        <v>333</v>
      </c>
      <c r="G127" s="495">
        <f t="shared" si="3"/>
        <v>100</v>
      </c>
      <c r="H127" s="504">
        <v>80</v>
      </c>
      <c r="I127" s="364">
        <f t="shared" si="4"/>
        <v>20</v>
      </c>
    </row>
    <row r="128" spans="1:9" ht="15">
      <c r="A128" s="98">
        <v>120</v>
      </c>
      <c r="B128" s="501" t="s">
        <v>913</v>
      </c>
      <c r="C128" s="502" t="s">
        <v>1107</v>
      </c>
      <c r="D128" s="503" t="s">
        <v>1108</v>
      </c>
      <c r="E128" s="494" t="s">
        <v>828</v>
      </c>
      <c r="F128" s="98" t="s">
        <v>333</v>
      </c>
      <c r="G128" s="495">
        <f t="shared" si="3"/>
        <v>100</v>
      </c>
      <c r="H128" s="504">
        <v>80</v>
      </c>
      <c r="I128" s="364">
        <f t="shared" si="4"/>
        <v>20</v>
      </c>
    </row>
    <row r="129" spans="1:9" ht="15">
      <c r="A129" s="98">
        <v>121</v>
      </c>
      <c r="B129" s="501" t="s">
        <v>1045</v>
      </c>
      <c r="C129" s="502" t="s">
        <v>1109</v>
      </c>
      <c r="D129" s="503" t="s">
        <v>1110</v>
      </c>
      <c r="E129" s="494" t="s">
        <v>828</v>
      </c>
      <c r="F129" s="98" t="s">
        <v>333</v>
      </c>
      <c r="G129" s="495">
        <f t="shared" si="3"/>
        <v>100</v>
      </c>
      <c r="H129" s="504">
        <v>80</v>
      </c>
      <c r="I129" s="364">
        <f t="shared" si="4"/>
        <v>20</v>
      </c>
    </row>
    <row r="130" spans="1:9" ht="15">
      <c r="A130" s="98">
        <v>122</v>
      </c>
      <c r="B130" s="501" t="s">
        <v>1026</v>
      </c>
      <c r="C130" s="502" t="s">
        <v>873</v>
      </c>
      <c r="D130" s="503" t="s">
        <v>1111</v>
      </c>
      <c r="E130" s="494" t="s">
        <v>828</v>
      </c>
      <c r="F130" s="98" t="s">
        <v>333</v>
      </c>
      <c r="G130" s="495">
        <f t="shared" si="3"/>
        <v>100</v>
      </c>
      <c r="H130" s="504">
        <v>80</v>
      </c>
      <c r="I130" s="364">
        <f t="shared" si="4"/>
        <v>20</v>
      </c>
    </row>
    <row r="131" spans="1:9" ht="15">
      <c r="A131" s="98">
        <v>123</v>
      </c>
      <c r="B131" s="501" t="s">
        <v>942</v>
      </c>
      <c r="C131" s="502" t="s">
        <v>1048</v>
      </c>
      <c r="D131" s="503" t="s">
        <v>1112</v>
      </c>
      <c r="E131" s="494" t="s">
        <v>828</v>
      </c>
      <c r="F131" s="98" t="s">
        <v>333</v>
      </c>
      <c r="G131" s="495">
        <f t="shared" si="3"/>
        <v>100</v>
      </c>
      <c r="H131" s="504">
        <v>80</v>
      </c>
      <c r="I131" s="364">
        <f t="shared" si="4"/>
        <v>20</v>
      </c>
    </row>
    <row r="132" spans="1:9" ht="15">
      <c r="A132" s="98">
        <v>124</v>
      </c>
      <c r="B132" s="501" t="s">
        <v>1113</v>
      </c>
      <c r="C132" s="502" t="s">
        <v>1114</v>
      </c>
      <c r="D132" s="505" t="s">
        <v>1115</v>
      </c>
      <c r="E132" s="494" t="s">
        <v>828</v>
      </c>
      <c r="F132" s="98" t="s">
        <v>333</v>
      </c>
      <c r="G132" s="495">
        <f t="shared" si="3"/>
        <v>100</v>
      </c>
      <c r="H132" s="504">
        <v>80</v>
      </c>
      <c r="I132" s="364">
        <f t="shared" si="4"/>
        <v>20</v>
      </c>
    </row>
    <row r="133" spans="1:9" ht="15">
      <c r="A133" s="98">
        <v>125</v>
      </c>
      <c r="B133" s="501" t="s">
        <v>1116</v>
      </c>
      <c r="C133" s="502" t="s">
        <v>1117</v>
      </c>
      <c r="D133" s="505" t="s">
        <v>1118</v>
      </c>
      <c r="E133" s="494" t="s">
        <v>828</v>
      </c>
      <c r="F133" s="98" t="s">
        <v>333</v>
      </c>
      <c r="G133" s="495">
        <f t="shared" si="3"/>
        <v>100</v>
      </c>
      <c r="H133" s="504">
        <v>80</v>
      </c>
      <c r="I133" s="364">
        <f t="shared" si="4"/>
        <v>20</v>
      </c>
    </row>
    <row r="134" spans="1:9" ht="15">
      <c r="A134" s="98">
        <v>126</v>
      </c>
      <c r="B134" s="506" t="s">
        <v>1119</v>
      </c>
      <c r="C134" s="502" t="s">
        <v>1088</v>
      </c>
      <c r="D134" s="507" t="s">
        <v>1120</v>
      </c>
      <c r="E134" s="494" t="s">
        <v>828</v>
      </c>
      <c r="F134" s="98" t="s">
        <v>333</v>
      </c>
      <c r="G134" s="495">
        <f t="shared" si="3"/>
        <v>100</v>
      </c>
      <c r="H134" s="504">
        <v>80</v>
      </c>
      <c r="I134" s="364">
        <f t="shared" si="4"/>
        <v>20</v>
      </c>
    </row>
    <row r="135" spans="1:9" ht="15">
      <c r="A135" s="98">
        <v>127</v>
      </c>
      <c r="B135" s="501" t="s">
        <v>817</v>
      </c>
      <c r="C135" s="502" t="s">
        <v>1121</v>
      </c>
      <c r="D135" s="503" t="s">
        <v>1122</v>
      </c>
      <c r="E135" s="494" t="s">
        <v>828</v>
      </c>
      <c r="F135" s="98" t="s">
        <v>333</v>
      </c>
      <c r="G135" s="495">
        <f t="shared" si="3"/>
        <v>100</v>
      </c>
      <c r="H135" s="504">
        <v>80</v>
      </c>
      <c r="I135" s="364">
        <f t="shared" si="4"/>
        <v>20</v>
      </c>
    </row>
    <row r="136" spans="1:9" ht="15">
      <c r="A136" s="98">
        <v>128</v>
      </c>
      <c r="B136" s="501" t="s">
        <v>997</v>
      </c>
      <c r="C136" s="502" t="s">
        <v>1123</v>
      </c>
      <c r="D136" s="503" t="s">
        <v>1124</v>
      </c>
      <c r="E136" s="494" t="s">
        <v>828</v>
      </c>
      <c r="F136" s="98" t="s">
        <v>333</v>
      </c>
      <c r="G136" s="495">
        <f t="shared" si="3"/>
        <v>100</v>
      </c>
      <c r="H136" s="504">
        <v>80</v>
      </c>
      <c r="I136" s="364">
        <f t="shared" si="4"/>
        <v>20</v>
      </c>
    </row>
    <row r="137" spans="1:9" ht="15">
      <c r="A137" s="98">
        <v>129</v>
      </c>
      <c r="B137" s="501" t="s">
        <v>1125</v>
      </c>
      <c r="C137" s="502" t="s">
        <v>1126</v>
      </c>
      <c r="D137" s="503" t="s">
        <v>1127</v>
      </c>
      <c r="E137" s="494" t="s">
        <v>828</v>
      </c>
      <c r="F137" s="98" t="s">
        <v>333</v>
      </c>
      <c r="G137" s="495">
        <f t="shared" si="3"/>
        <v>100</v>
      </c>
      <c r="H137" s="504">
        <v>80</v>
      </c>
      <c r="I137" s="364">
        <f t="shared" si="4"/>
        <v>20</v>
      </c>
    </row>
    <row r="138" spans="1:9" ht="15">
      <c r="A138" s="98">
        <v>130</v>
      </c>
      <c r="B138" s="501" t="s">
        <v>1128</v>
      </c>
      <c r="C138" s="508" t="s">
        <v>980</v>
      </c>
      <c r="D138" s="503" t="s">
        <v>1129</v>
      </c>
      <c r="E138" s="494" t="s">
        <v>828</v>
      </c>
      <c r="F138" s="98" t="s">
        <v>333</v>
      </c>
      <c r="G138" s="495">
        <f t="shared" si="3"/>
        <v>150</v>
      </c>
      <c r="H138" s="504">
        <v>120</v>
      </c>
      <c r="I138" s="364">
        <f t="shared" si="4"/>
        <v>30</v>
      </c>
    </row>
    <row r="139" spans="1:9" ht="15">
      <c r="A139" s="98">
        <v>131</v>
      </c>
      <c r="B139" s="509" t="s">
        <v>1130</v>
      </c>
      <c r="C139" s="510" t="s">
        <v>1131</v>
      </c>
      <c r="D139" s="503" t="s">
        <v>1132</v>
      </c>
      <c r="E139" s="494" t="s">
        <v>828</v>
      </c>
      <c r="F139" s="98" t="s">
        <v>333</v>
      </c>
      <c r="G139" s="495">
        <f t="shared" si="3"/>
        <v>100</v>
      </c>
      <c r="H139" s="504">
        <v>80</v>
      </c>
      <c r="I139" s="364">
        <f t="shared" si="4"/>
        <v>20</v>
      </c>
    </row>
    <row r="140" spans="1:9" ht="15">
      <c r="A140" s="98">
        <v>132</v>
      </c>
      <c r="B140" s="509" t="s">
        <v>997</v>
      </c>
      <c r="C140" s="510" t="s">
        <v>873</v>
      </c>
      <c r="D140" s="503" t="s">
        <v>1133</v>
      </c>
      <c r="E140" s="494" t="s">
        <v>828</v>
      </c>
      <c r="F140" s="98" t="s">
        <v>333</v>
      </c>
      <c r="G140" s="495">
        <f t="shared" si="3"/>
        <v>100</v>
      </c>
      <c r="H140" s="504">
        <v>80</v>
      </c>
      <c r="I140" s="364">
        <f t="shared" si="4"/>
        <v>20</v>
      </c>
    </row>
    <row r="141" spans="1:9" ht="15">
      <c r="A141" s="98">
        <v>133</v>
      </c>
      <c r="B141" s="509" t="s">
        <v>997</v>
      </c>
      <c r="C141" s="510" t="s">
        <v>833</v>
      </c>
      <c r="D141" s="503" t="s">
        <v>1134</v>
      </c>
      <c r="E141" s="494" t="s">
        <v>828</v>
      </c>
      <c r="F141" s="98" t="s">
        <v>333</v>
      </c>
      <c r="G141" s="495">
        <f t="shared" si="3"/>
        <v>100</v>
      </c>
      <c r="H141" s="504">
        <v>80</v>
      </c>
      <c r="I141" s="364">
        <f t="shared" si="4"/>
        <v>20</v>
      </c>
    </row>
    <row r="142" spans="1:9" ht="15">
      <c r="A142" s="98">
        <v>134</v>
      </c>
      <c r="B142" s="509" t="s">
        <v>1056</v>
      </c>
      <c r="C142" s="510" t="s">
        <v>1135</v>
      </c>
      <c r="D142" s="503" t="s">
        <v>1136</v>
      </c>
      <c r="E142" s="494" t="s">
        <v>828</v>
      </c>
      <c r="F142" s="98" t="s">
        <v>333</v>
      </c>
      <c r="G142" s="495">
        <f t="shared" si="3"/>
        <v>100</v>
      </c>
      <c r="H142" s="504">
        <v>80</v>
      </c>
      <c r="I142" s="364">
        <f t="shared" si="4"/>
        <v>20</v>
      </c>
    </row>
    <row r="143" spans="1:9" ht="15">
      <c r="A143" s="98">
        <v>135</v>
      </c>
      <c r="B143" s="509" t="s">
        <v>859</v>
      </c>
      <c r="C143" s="510" t="s">
        <v>1137</v>
      </c>
      <c r="D143" s="503" t="s">
        <v>1138</v>
      </c>
      <c r="E143" s="494" t="s">
        <v>828</v>
      </c>
      <c r="F143" s="98" t="s">
        <v>333</v>
      </c>
      <c r="G143" s="495">
        <f t="shared" si="3"/>
        <v>100</v>
      </c>
      <c r="H143" s="504">
        <v>80</v>
      </c>
      <c r="I143" s="364">
        <f t="shared" si="4"/>
        <v>20</v>
      </c>
    </row>
    <row r="144" spans="1:9" ht="15">
      <c r="A144" s="98">
        <v>136</v>
      </c>
      <c r="B144" s="509" t="s">
        <v>1139</v>
      </c>
      <c r="C144" s="510" t="s">
        <v>1140</v>
      </c>
      <c r="D144" s="503" t="s">
        <v>1141</v>
      </c>
      <c r="E144" s="494" t="s">
        <v>828</v>
      </c>
      <c r="F144" s="98" t="s">
        <v>333</v>
      </c>
      <c r="G144" s="495">
        <f t="shared" si="3"/>
        <v>100</v>
      </c>
      <c r="H144" s="504">
        <v>80</v>
      </c>
      <c r="I144" s="364">
        <f t="shared" si="4"/>
        <v>20</v>
      </c>
    </row>
    <row r="145" spans="1:9" ht="15">
      <c r="A145" s="98">
        <v>137</v>
      </c>
      <c r="B145" s="509" t="s">
        <v>1142</v>
      </c>
      <c r="C145" s="510" t="s">
        <v>1143</v>
      </c>
      <c r="D145" s="503" t="s">
        <v>1144</v>
      </c>
      <c r="E145" s="494" t="s">
        <v>828</v>
      </c>
      <c r="F145" s="98" t="s">
        <v>333</v>
      </c>
      <c r="G145" s="495">
        <f t="shared" si="3"/>
        <v>100</v>
      </c>
      <c r="H145" s="504">
        <v>80</v>
      </c>
      <c r="I145" s="364">
        <f t="shared" si="4"/>
        <v>20</v>
      </c>
    </row>
    <row r="146" spans="1:9" ht="15">
      <c r="A146" s="98">
        <v>138</v>
      </c>
      <c r="B146" s="509" t="s">
        <v>1145</v>
      </c>
      <c r="C146" s="510" t="s">
        <v>1146</v>
      </c>
      <c r="D146" s="503" t="s">
        <v>1147</v>
      </c>
      <c r="E146" s="494" t="s">
        <v>828</v>
      </c>
      <c r="F146" s="98" t="s">
        <v>333</v>
      </c>
      <c r="G146" s="495">
        <f t="shared" si="3"/>
        <v>100</v>
      </c>
      <c r="H146" s="504">
        <v>80</v>
      </c>
      <c r="I146" s="364">
        <f t="shared" si="4"/>
        <v>20</v>
      </c>
    </row>
    <row r="147" spans="1:9" ht="15">
      <c r="A147" s="98">
        <v>139</v>
      </c>
      <c r="B147" s="509" t="s">
        <v>1148</v>
      </c>
      <c r="C147" s="510" t="s">
        <v>1149</v>
      </c>
      <c r="D147" s="503" t="s">
        <v>1150</v>
      </c>
      <c r="E147" s="494" t="s">
        <v>828</v>
      </c>
      <c r="F147" s="98" t="s">
        <v>333</v>
      </c>
      <c r="G147" s="495">
        <f t="shared" si="3"/>
        <v>100</v>
      </c>
      <c r="H147" s="504">
        <v>80</v>
      </c>
      <c r="I147" s="364">
        <f t="shared" si="4"/>
        <v>20</v>
      </c>
    </row>
    <row r="148" spans="1:9" ht="15">
      <c r="A148" s="98">
        <v>140</v>
      </c>
      <c r="B148" s="509" t="s">
        <v>869</v>
      </c>
      <c r="C148" s="510" t="s">
        <v>1151</v>
      </c>
      <c r="D148" s="503" t="s">
        <v>1152</v>
      </c>
      <c r="E148" s="494" t="s">
        <v>828</v>
      </c>
      <c r="F148" s="98" t="s">
        <v>333</v>
      </c>
      <c r="G148" s="495">
        <f t="shared" si="3"/>
        <v>100</v>
      </c>
      <c r="H148" s="504">
        <v>80</v>
      </c>
      <c r="I148" s="364">
        <f t="shared" si="4"/>
        <v>20</v>
      </c>
    </row>
    <row r="149" spans="1:9" ht="15">
      <c r="A149" s="98">
        <v>141</v>
      </c>
      <c r="B149" s="509" t="s">
        <v>823</v>
      </c>
      <c r="C149" s="510" t="s">
        <v>1153</v>
      </c>
      <c r="D149" s="503" t="s">
        <v>1154</v>
      </c>
      <c r="E149" s="494" t="s">
        <v>828</v>
      </c>
      <c r="F149" s="98" t="s">
        <v>333</v>
      </c>
      <c r="G149" s="495">
        <f t="shared" si="3"/>
        <v>100</v>
      </c>
      <c r="H149" s="504">
        <v>80</v>
      </c>
      <c r="I149" s="364">
        <f t="shared" si="4"/>
        <v>20</v>
      </c>
    </row>
    <row r="150" spans="1:9" ht="15">
      <c r="A150" s="98">
        <v>142</v>
      </c>
      <c r="B150" s="509" t="s">
        <v>1155</v>
      </c>
      <c r="C150" s="510" t="s">
        <v>1156</v>
      </c>
      <c r="D150" s="503" t="s">
        <v>1157</v>
      </c>
      <c r="E150" s="494" t="s">
        <v>828</v>
      </c>
      <c r="F150" s="98" t="s">
        <v>333</v>
      </c>
      <c r="G150" s="495">
        <f t="shared" si="3"/>
        <v>100</v>
      </c>
      <c r="H150" s="504">
        <v>80</v>
      </c>
      <c r="I150" s="364">
        <f t="shared" si="4"/>
        <v>20</v>
      </c>
    </row>
    <row r="151" spans="1:9" ht="15">
      <c r="A151" s="98">
        <v>143</v>
      </c>
      <c r="B151" s="509" t="s">
        <v>1158</v>
      </c>
      <c r="C151" s="510" t="s">
        <v>1159</v>
      </c>
      <c r="D151" s="503" t="s">
        <v>1160</v>
      </c>
      <c r="E151" s="494" t="s">
        <v>828</v>
      </c>
      <c r="F151" s="98" t="s">
        <v>333</v>
      </c>
      <c r="G151" s="495">
        <f t="shared" si="3"/>
        <v>100</v>
      </c>
      <c r="H151" s="504">
        <v>80</v>
      </c>
      <c r="I151" s="364">
        <f t="shared" si="4"/>
        <v>20</v>
      </c>
    </row>
    <row r="152" spans="1:9" ht="15">
      <c r="A152" s="98">
        <v>144</v>
      </c>
      <c r="B152" s="509" t="s">
        <v>952</v>
      </c>
      <c r="C152" s="510" t="s">
        <v>1161</v>
      </c>
      <c r="D152" s="503" t="s">
        <v>1162</v>
      </c>
      <c r="E152" s="494" t="s">
        <v>828</v>
      </c>
      <c r="F152" s="98" t="s">
        <v>333</v>
      </c>
      <c r="G152" s="495">
        <f t="shared" si="3"/>
        <v>100</v>
      </c>
      <c r="H152" s="504">
        <v>80</v>
      </c>
      <c r="I152" s="364">
        <f t="shared" si="4"/>
        <v>20</v>
      </c>
    </row>
    <row r="153" spans="1:9" ht="15">
      <c r="A153" s="98">
        <v>145</v>
      </c>
      <c r="B153" s="509" t="s">
        <v>1163</v>
      </c>
      <c r="C153" s="510" t="s">
        <v>1077</v>
      </c>
      <c r="D153" s="511" t="s">
        <v>1164</v>
      </c>
      <c r="E153" s="494" t="s">
        <v>828</v>
      </c>
      <c r="F153" s="98" t="s">
        <v>333</v>
      </c>
      <c r="G153" s="495">
        <f t="shared" si="3"/>
        <v>100</v>
      </c>
      <c r="H153" s="504">
        <v>80</v>
      </c>
      <c r="I153" s="364">
        <f t="shared" si="4"/>
        <v>20</v>
      </c>
    </row>
    <row r="154" spans="1:9" ht="15">
      <c r="A154" s="98">
        <v>146</v>
      </c>
      <c r="B154" s="509" t="s">
        <v>1165</v>
      </c>
      <c r="C154" s="510" t="s">
        <v>1166</v>
      </c>
      <c r="D154" s="503" t="s">
        <v>1167</v>
      </c>
      <c r="E154" s="494" t="s">
        <v>828</v>
      </c>
      <c r="F154" s="98" t="s">
        <v>333</v>
      </c>
      <c r="G154" s="495">
        <f t="shared" si="3"/>
        <v>100</v>
      </c>
      <c r="H154" s="504">
        <v>80</v>
      </c>
      <c r="I154" s="364">
        <f t="shared" si="4"/>
        <v>20</v>
      </c>
    </row>
    <row r="155" spans="1:9" ht="15">
      <c r="A155" s="98">
        <v>147</v>
      </c>
      <c r="B155" s="509" t="s">
        <v>1168</v>
      </c>
      <c r="C155" s="510" t="s">
        <v>1169</v>
      </c>
      <c r="D155" s="503" t="s">
        <v>1170</v>
      </c>
      <c r="E155" s="494" t="s">
        <v>828</v>
      </c>
      <c r="F155" s="98" t="s">
        <v>333</v>
      </c>
      <c r="G155" s="495">
        <f t="shared" si="3"/>
        <v>100</v>
      </c>
      <c r="H155" s="504">
        <v>80</v>
      </c>
      <c r="I155" s="364">
        <f t="shared" si="4"/>
        <v>20</v>
      </c>
    </row>
    <row r="156" spans="1:9" ht="15">
      <c r="A156" s="98">
        <v>148</v>
      </c>
      <c r="B156" s="509" t="s">
        <v>1113</v>
      </c>
      <c r="C156" s="510" t="s">
        <v>1171</v>
      </c>
      <c r="D156" s="503" t="s">
        <v>1172</v>
      </c>
      <c r="E156" s="494" t="s">
        <v>828</v>
      </c>
      <c r="F156" s="98" t="s">
        <v>333</v>
      </c>
      <c r="G156" s="495">
        <f t="shared" si="3"/>
        <v>100</v>
      </c>
      <c r="H156" s="504">
        <v>80</v>
      </c>
      <c r="I156" s="364">
        <f t="shared" si="4"/>
        <v>20</v>
      </c>
    </row>
    <row r="157" spans="1:9" ht="15">
      <c r="A157" s="98">
        <v>149</v>
      </c>
      <c r="B157" s="509" t="s">
        <v>979</v>
      </c>
      <c r="C157" s="510" t="s">
        <v>1173</v>
      </c>
      <c r="D157" s="503" t="s">
        <v>1174</v>
      </c>
      <c r="E157" s="494" t="s">
        <v>828</v>
      </c>
      <c r="F157" s="98" t="s">
        <v>333</v>
      </c>
      <c r="G157" s="495">
        <f t="shared" si="3"/>
        <v>100</v>
      </c>
      <c r="H157" s="504">
        <v>80</v>
      </c>
      <c r="I157" s="364">
        <f t="shared" si="4"/>
        <v>20</v>
      </c>
    </row>
    <row r="158" spans="1:9" ht="15">
      <c r="A158" s="98">
        <v>150</v>
      </c>
      <c r="B158" s="509" t="s">
        <v>1168</v>
      </c>
      <c r="C158" s="510" t="s">
        <v>1175</v>
      </c>
      <c r="D158" s="503" t="s">
        <v>1176</v>
      </c>
      <c r="E158" s="494" t="s">
        <v>828</v>
      </c>
      <c r="F158" s="98" t="s">
        <v>333</v>
      </c>
      <c r="G158" s="495">
        <f t="shared" si="3"/>
        <v>100</v>
      </c>
      <c r="H158" s="504">
        <v>80</v>
      </c>
      <c r="I158" s="364">
        <f t="shared" si="4"/>
        <v>20</v>
      </c>
    </row>
    <row r="159" spans="1:9" ht="15">
      <c r="A159" s="98">
        <v>151</v>
      </c>
      <c r="B159" s="509" t="s">
        <v>1023</v>
      </c>
      <c r="C159" s="510" t="s">
        <v>1177</v>
      </c>
      <c r="D159" s="503" t="s">
        <v>1178</v>
      </c>
      <c r="E159" s="494" t="s">
        <v>828</v>
      </c>
      <c r="F159" s="98" t="s">
        <v>333</v>
      </c>
      <c r="G159" s="495">
        <f t="shared" si="3"/>
        <v>100</v>
      </c>
      <c r="H159" s="504">
        <v>80</v>
      </c>
      <c r="I159" s="364">
        <f t="shared" si="4"/>
        <v>20</v>
      </c>
    </row>
    <row r="160" spans="1:9" ht="15">
      <c r="A160" s="98">
        <v>152</v>
      </c>
      <c r="B160" s="509" t="s">
        <v>1179</v>
      </c>
      <c r="C160" s="510" t="s">
        <v>1173</v>
      </c>
      <c r="D160" s="503" t="s">
        <v>1180</v>
      </c>
      <c r="E160" s="494" t="s">
        <v>828</v>
      </c>
      <c r="F160" s="98" t="s">
        <v>333</v>
      </c>
      <c r="G160" s="495">
        <f t="shared" si="3"/>
        <v>100</v>
      </c>
      <c r="H160" s="504">
        <v>80</v>
      </c>
      <c r="I160" s="364">
        <f t="shared" si="4"/>
        <v>20</v>
      </c>
    </row>
    <row r="161" spans="1:9" ht="15">
      <c r="A161" s="98">
        <v>153</v>
      </c>
      <c r="B161" s="509" t="s">
        <v>1181</v>
      </c>
      <c r="C161" s="510" t="s">
        <v>1182</v>
      </c>
      <c r="D161" s="505" t="s">
        <v>1183</v>
      </c>
      <c r="E161" s="494" t="s">
        <v>828</v>
      </c>
      <c r="F161" s="98" t="s">
        <v>333</v>
      </c>
      <c r="G161" s="495">
        <f t="shared" si="3"/>
        <v>100</v>
      </c>
      <c r="H161" s="504">
        <v>80</v>
      </c>
      <c r="I161" s="364">
        <f t="shared" si="4"/>
        <v>20</v>
      </c>
    </row>
    <row r="162" spans="1:9" ht="15">
      <c r="A162" s="98">
        <v>154</v>
      </c>
      <c r="B162" s="509" t="s">
        <v>916</v>
      </c>
      <c r="C162" s="510" t="s">
        <v>1184</v>
      </c>
      <c r="D162" s="505" t="s">
        <v>1185</v>
      </c>
      <c r="E162" s="494" t="s">
        <v>828</v>
      </c>
      <c r="F162" s="98" t="s">
        <v>333</v>
      </c>
      <c r="G162" s="495">
        <f t="shared" si="3"/>
        <v>100</v>
      </c>
      <c r="H162" s="504">
        <v>80</v>
      </c>
      <c r="I162" s="364">
        <f t="shared" si="4"/>
        <v>20</v>
      </c>
    </row>
    <row r="163" spans="1:9" ht="15">
      <c r="A163" s="98">
        <v>155</v>
      </c>
      <c r="B163" s="512" t="s">
        <v>1186</v>
      </c>
      <c r="C163" s="510" t="s">
        <v>1187</v>
      </c>
      <c r="D163" s="507" t="s">
        <v>1188</v>
      </c>
      <c r="E163" s="494" t="s">
        <v>828</v>
      </c>
      <c r="F163" s="98" t="s">
        <v>333</v>
      </c>
      <c r="G163" s="495">
        <f t="shared" si="3"/>
        <v>100</v>
      </c>
      <c r="H163" s="504">
        <v>80</v>
      </c>
      <c r="I163" s="364">
        <f t="shared" si="4"/>
        <v>20</v>
      </c>
    </row>
    <row r="164" spans="1:9" ht="15">
      <c r="A164" s="98">
        <v>156</v>
      </c>
      <c r="B164" s="501" t="s">
        <v>859</v>
      </c>
      <c r="C164" s="502" t="s">
        <v>1032</v>
      </c>
      <c r="D164" s="503" t="s">
        <v>1189</v>
      </c>
      <c r="E164" s="494" t="s">
        <v>828</v>
      </c>
      <c r="F164" s="98" t="s">
        <v>333</v>
      </c>
      <c r="G164" s="495">
        <f t="shared" si="3"/>
        <v>100</v>
      </c>
      <c r="H164" s="504">
        <v>80</v>
      </c>
      <c r="I164" s="364">
        <f t="shared" si="4"/>
        <v>20</v>
      </c>
    </row>
    <row r="165" spans="1:9" ht="15">
      <c r="A165" s="98">
        <v>157</v>
      </c>
      <c r="B165" s="501" t="s">
        <v>913</v>
      </c>
      <c r="C165" s="502" t="s">
        <v>1190</v>
      </c>
      <c r="D165" s="503" t="s">
        <v>1191</v>
      </c>
      <c r="E165" s="494" t="s">
        <v>828</v>
      </c>
      <c r="F165" s="98" t="s">
        <v>333</v>
      </c>
      <c r="G165" s="495">
        <f t="shared" si="3"/>
        <v>100</v>
      </c>
      <c r="H165" s="504">
        <v>80</v>
      </c>
      <c r="I165" s="364">
        <f t="shared" si="4"/>
        <v>20</v>
      </c>
    </row>
    <row r="166" spans="1:9" ht="15">
      <c r="A166" s="98">
        <v>158</v>
      </c>
      <c r="B166" s="501" t="s">
        <v>1192</v>
      </c>
      <c r="C166" s="502" t="s">
        <v>1193</v>
      </c>
      <c r="D166" s="503" t="s">
        <v>1194</v>
      </c>
      <c r="E166" s="494" t="s">
        <v>828</v>
      </c>
      <c r="F166" s="98" t="s">
        <v>333</v>
      </c>
      <c r="G166" s="495">
        <f t="shared" si="3"/>
        <v>100</v>
      </c>
      <c r="H166" s="504">
        <v>80</v>
      </c>
      <c r="I166" s="364">
        <f t="shared" si="4"/>
        <v>20</v>
      </c>
    </row>
    <row r="167" spans="1:9" ht="15">
      <c r="A167" s="98">
        <v>159</v>
      </c>
      <c r="B167" s="501" t="s">
        <v>1195</v>
      </c>
      <c r="C167" s="502" t="s">
        <v>1196</v>
      </c>
      <c r="D167" s="503" t="s">
        <v>1197</v>
      </c>
      <c r="E167" s="494" t="s">
        <v>828</v>
      </c>
      <c r="F167" s="98" t="s">
        <v>333</v>
      </c>
      <c r="G167" s="495">
        <f t="shared" si="3"/>
        <v>100</v>
      </c>
      <c r="H167" s="504">
        <v>80</v>
      </c>
      <c r="I167" s="364">
        <f t="shared" si="4"/>
        <v>20</v>
      </c>
    </row>
    <row r="168" spans="1:9" ht="15">
      <c r="A168" s="98">
        <v>160</v>
      </c>
      <c r="B168" s="501" t="s">
        <v>942</v>
      </c>
      <c r="C168" s="502" t="s">
        <v>975</v>
      </c>
      <c r="D168" s="503" t="s">
        <v>1198</v>
      </c>
      <c r="E168" s="494" t="s">
        <v>828</v>
      </c>
      <c r="F168" s="98" t="s">
        <v>333</v>
      </c>
      <c r="G168" s="495">
        <f t="shared" si="3"/>
        <v>100</v>
      </c>
      <c r="H168" s="504">
        <v>80</v>
      </c>
      <c r="I168" s="364">
        <f t="shared" si="4"/>
        <v>20</v>
      </c>
    </row>
    <row r="169" spans="1:9" ht="15">
      <c r="A169" s="98">
        <v>161</v>
      </c>
      <c r="B169" s="501" t="s">
        <v>1199</v>
      </c>
      <c r="C169" s="502" t="s">
        <v>1200</v>
      </c>
      <c r="D169" s="503" t="s">
        <v>1201</v>
      </c>
      <c r="E169" s="494" t="s">
        <v>828</v>
      </c>
      <c r="F169" s="98" t="s">
        <v>333</v>
      </c>
      <c r="G169" s="495">
        <f t="shared" si="3"/>
        <v>100</v>
      </c>
      <c r="H169" s="504">
        <v>80</v>
      </c>
      <c r="I169" s="364">
        <f t="shared" si="4"/>
        <v>20</v>
      </c>
    </row>
    <row r="170" spans="1:9" ht="15">
      <c r="A170" s="98">
        <v>162</v>
      </c>
      <c r="B170" s="509" t="s">
        <v>1202</v>
      </c>
      <c r="C170" s="510" t="s">
        <v>1203</v>
      </c>
      <c r="D170" s="511" t="s">
        <v>1204</v>
      </c>
      <c r="E170" s="494" t="s">
        <v>828</v>
      </c>
      <c r="F170" s="98" t="s">
        <v>333</v>
      </c>
      <c r="G170" s="495">
        <f t="shared" si="3"/>
        <v>100</v>
      </c>
      <c r="H170" s="504">
        <v>80</v>
      </c>
      <c r="I170" s="364">
        <f t="shared" si="4"/>
        <v>20</v>
      </c>
    </row>
    <row r="171" spans="1:9" ht="15">
      <c r="A171" s="98">
        <v>163</v>
      </c>
      <c r="B171" s="501" t="s">
        <v>916</v>
      </c>
      <c r="C171" s="502" t="s">
        <v>1205</v>
      </c>
      <c r="D171" s="503" t="s">
        <v>1206</v>
      </c>
      <c r="E171" s="494" t="s">
        <v>828</v>
      </c>
      <c r="F171" s="98" t="s">
        <v>333</v>
      </c>
      <c r="G171" s="495">
        <f t="shared" si="3"/>
        <v>100</v>
      </c>
      <c r="H171" s="504">
        <v>80</v>
      </c>
      <c r="I171" s="364">
        <f t="shared" si="4"/>
        <v>20</v>
      </c>
    </row>
    <row r="172" spans="1:9" ht="15">
      <c r="A172" s="98">
        <v>164</v>
      </c>
      <c r="B172" s="501" t="s">
        <v>1084</v>
      </c>
      <c r="C172" s="502" t="s">
        <v>1207</v>
      </c>
      <c r="D172" s="503" t="s">
        <v>1208</v>
      </c>
      <c r="E172" s="494" t="s">
        <v>828</v>
      </c>
      <c r="F172" s="98" t="s">
        <v>333</v>
      </c>
      <c r="G172" s="495">
        <f t="shared" si="3"/>
        <v>100</v>
      </c>
      <c r="H172" s="504">
        <v>80</v>
      </c>
      <c r="I172" s="364">
        <f t="shared" si="4"/>
        <v>20</v>
      </c>
    </row>
    <row r="173" spans="1:9" ht="15">
      <c r="A173" s="98">
        <v>165</v>
      </c>
      <c r="B173" s="501" t="s">
        <v>1209</v>
      </c>
      <c r="C173" s="502" t="s">
        <v>1210</v>
      </c>
      <c r="D173" s="503" t="s">
        <v>1211</v>
      </c>
      <c r="E173" s="494" t="s">
        <v>828</v>
      </c>
      <c r="F173" s="98" t="s">
        <v>333</v>
      </c>
      <c r="G173" s="495">
        <f t="shared" si="3"/>
        <v>100</v>
      </c>
      <c r="H173" s="504">
        <v>80</v>
      </c>
      <c r="I173" s="364">
        <f t="shared" si="4"/>
        <v>20</v>
      </c>
    </row>
    <row r="174" spans="1:9" ht="15">
      <c r="A174" s="98">
        <v>166</v>
      </c>
      <c r="B174" s="501" t="s">
        <v>1212</v>
      </c>
      <c r="C174" s="502" t="s">
        <v>1213</v>
      </c>
      <c r="D174" s="503" t="s">
        <v>1214</v>
      </c>
      <c r="E174" s="494" t="s">
        <v>828</v>
      </c>
      <c r="F174" s="98" t="s">
        <v>333</v>
      </c>
      <c r="G174" s="495">
        <f t="shared" si="3"/>
        <v>100</v>
      </c>
      <c r="H174" s="504">
        <v>80</v>
      </c>
      <c r="I174" s="364">
        <f t="shared" si="4"/>
        <v>20</v>
      </c>
    </row>
    <row r="175" spans="1:9" ht="15">
      <c r="A175" s="98">
        <v>167</v>
      </c>
      <c r="B175" s="501" t="s">
        <v>1215</v>
      </c>
      <c r="C175" s="502" t="s">
        <v>1216</v>
      </c>
      <c r="D175" s="503" t="s">
        <v>1217</v>
      </c>
      <c r="E175" s="494" t="s">
        <v>828</v>
      </c>
      <c r="F175" s="98" t="s">
        <v>333</v>
      </c>
      <c r="G175" s="495">
        <f t="shared" si="3"/>
        <v>100</v>
      </c>
      <c r="H175" s="504">
        <v>80</v>
      </c>
      <c r="I175" s="364">
        <f t="shared" si="4"/>
        <v>20</v>
      </c>
    </row>
    <row r="176" spans="1:9" ht="15">
      <c r="A176" s="98">
        <v>168</v>
      </c>
      <c r="B176" s="501" t="s">
        <v>1199</v>
      </c>
      <c r="C176" s="502" t="s">
        <v>911</v>
      </c>
      <c r="D176" s="503" t="s">
        <v>1218</v>
      </c>
      <c r="E176" s="494" t="s">
        <v>828</v>
      </c>
      <c r="F176" s="98" t="s">
        <v>333</v>
      </c>
      <c r="G176" s="495">
        <f t="shared" si="3"/>
        <v>100</v>
      </c>
      <c r="H176" s="504">
        <v>80</v>
      </c>
      <c r="I176" s="364">
        <f t="shared" si="4"/>
        <v>20</v>
      </c>
    </row>
    <row r="177" spans="1:9" ht="15">
      <c r="A177" s="98">
        <v>169</v>
      </c>
      <c r="B177" s="501" t="s">
        <v>1219</v>
      </c>
      <c r="C177" s="502" t="s">
        <v>1190</v>
      </c>
      <c r="D177" s="503" t="s">
        <v>1220</v>
      </c>
      <c r="E177" s="494" t="s">
        <v>828</v>
      </c>
      <c r="F177" s="98" t="s">
        <v>333</v>
      </c>
      <c r="G177" s="495">
        <f t="shared" si="3"/>
        <v>100</v>
      </c>
      <c r="H177" s="504">
        <v>80</v>
      </c>
      <c r="I177" s="364">
        <f t="shared" si="4"/>
        <v>20</v>
      </c>
    </row>
    <row r="178" spans="1:9" ht="15">
      <c r="A178" s="98">
        <v>170</v>
      </c>
      <c r="B178" s="501" t="s">
        <v>1053</v>
      </c>
      <c r="C178" s="502" t="s">
        <v>1221</v>
      </c>
      <c r="D178" s="503" t="s">
        <v>1222</v>
      </c>
      <c r="E178" s="494" t="s">
        <v>828</v>
      </c>
      <c r="F178" s="98" t="s">
        <v>333</v>
      </c>
      <c r="G178" s="495">
        <f t="shared" si="3"/>
        <v>100</v>
      </c>
      <c r="H178" s="504">
        <v>80</v>
      </c>
      <c r="I178" s="364">
        <f t="shared" si="4"/>
        <v>20</v>
      </c>
    </row>
    <row r="179" spans="1:9" ht="15">
      <c r="A179" s="98">
        <v>171</v>
      </c>
      <c r="B179" s="501" t="s">
        <v>1223</v>
      </c>
      <c r="C179" s="502" t="s">
        <v>1224</v>
      </c>
      <c r="D179" s="503" t="s">
        <v>1225</v>
      </c>
      <c r="E179" s="494" t="s">
        <v>828</v>
      </c>
      <c r="F179" s="98" t="s">
        <v>333</v>
      </c>
      <c r="G179" s="495">
        <f t="shared" si="3"/>
        <v>100</v>
      </c>
      <c r="H179" s="504">
        <v>80</v>
      </c>
      <c r="I179" s="364">
        <f t="shared" si="4"/>
        <v>20</v>
      </c>
    </row>
    <row r="180" spans="1:9" ht="15">
      <c r="A180" s="98">
        <v>172</v>
      </c>
      <c r="B180" s="501" t="s">
        <v>1226</v>
      </c>
      <c r="C180" s="502" t="s">
        <v>1227</v>
      </c>
      <c r="D180" s="503" t="s">
        <v>1228</v>
      </c>
      <c r="E180" s="494" t="s">
        <v>828</v>
      </c>
      <c r="F180" s="98" t="s">
        <v>333</v>
      </c>
      <c r="G180" s="495">
        <f t="shared" si="3"/>
        <v>100</v>
      </c>
      <c r="H180" s="504">
        <v>80</v>
      </c>
      <c r="I180" s="364">
        <f t="shared" si="4"/>
        <v>20</v>
      </c>
    </row>
    <row r="181" spans="1:9" ht="15">
      <c r="A181" s="98">
        <v>173</v>
      </c>
      <c r="B181" s="501" t="s">
        <v>829</v>
      </c>
      <c r="C181" s="502" t="s">
        <v>1153</v>
      </c>
      <c r="D181" s="503" t="s">
        <v>1229</v>
      </c>
      <c r="E181" s="494" t="s">
        <v>828</v>
      </c>
      <c r="F181" s="98" t="s">
        <v>333</v>
      </c>
      <c r="G181" s="495">
        <f t="shared" si="3"/>
        <v>100</v>
      </c>
      <c r="H181" s="504">
        <v>80</v>
      </c>
      <c r="I181" s="364">
        <f t="shared" si="4"/>
        <v>20</v>
      </c>
    </row>
    <row r="182" spans="1:9" ht="15">
      <c r="A182" s="98">
        <v>174</v>
      </c>
      <c r="B182" s="501" t="s">
        <v>1230</v>
      </c>
      <c r="C182" s="502" t="s">
        <v>1231</v>
      </c>
      <c r="D182" s="503" t="s">
        <v>1232</v>
      </c>
      <c r="E182" s="494" t="s">
        <v>828</v>
      </c>
      <c r="F182" s="98" t="s">
        <v>333</v>
      </c>
      <c r="G182" s="495">
        <f t="shared" si="3"/>
        <v>100</v>
      </c>
      <c r="H182" s="504">
        <v>80</v>
      </c>
      <c r="I182" s="364">
        <f t="shared" si="4"/>
        <v>20</v>
      </c>
    </row>
    <row r="183" spans="1:9" ht="15">
      <c r="A183" s="98">
        <v>175</v>
      </c>
      <c r="B183" s="501" t="s">
        <v>1233</v>
      </c>
      <c r="C183" s="502" t="s">
        <v>1169</v>
      </c>
      <c r="D183" s="503" t="s">
        <v>1234</v>
      </c>
      <c r="E183" s="494" t="s">
        <v>828</v>
      </c>
      <c r="F183" s="98" t="s">
        <v>333</v>
      </c>
      <c r="G183" s="495">
        <f t="shared" si="3"/>
        <v>100</v>
      </c>
      <c r="H183" s="504">
        <v>80</v>
      </c>
      <c r="I183" s="364">
        <f t="shared" si="4"/>
        <v>20</v>
      </c>
    </row>
    <row r="184" spans="1:9" ht="15">
      <c r="A184" s="98">
        <v>176</v>
      </c>
      <c r="B184" s="501" t="s">
        <v>1199</v>
      </c>
      <c r="C184" s="502" t="s">
        <v>1235</v>
      </c>
      <c r="D184" s="503" t="s">
        <v>1236</v>
      </c>
      <c r="E184" s="494" t="s">
        <v>828</v>
      </c>
      <c r="F184" s="98" t="s">
        <v>333</v>
      </c>
      <c r="G184" s="495">
        <f t="shared" si="3"/>
        <v>100</v>
      </c>
      <c r="H184" s="504">
        <v>80</v>
      </c>
      <c r="I184" s="364">
        <f t="shared" si="4"/>
        <v>20</v>
      </c>
    </row>
    <row r="185" spans="1:9" ht="15">
      <c r="A185" s="98">
        <v>177</v>
      </c>
      <c r="B185" s="501" t="s">
        <v>1237</v>
      </c>
      <c r="C185" s="502" t="s">
        <v>1238</v>
      </c>
      <c r="D185" s="503" t="s">
        <v>1239</v>
      </c>
      <c r="E185" s="494" t="s">
        <v>828</v>
      </c>
      <c r="F185" s="98" t="s">
        <v>333</v>
      </c>
      <c r="G185" s="495">
        <f t="shared" si="3"/>
        <v>100</v>
      </c>
      <c r="H185" s="504">
        <v>80</v>
      </c>
      <c r="I185" s="364">
        <f t="shared" si="4"/>
        <v>20</v>
      </c>
    </row>
    <row r="186" spans="1:9" ht="15">
      <c r="A186" s="98">
        <v>178</v>
      </c>
      <c r="B186" s="501" t="s">
        <v>1240</v>
      </c>
      <c r="C186" s="502" t="s">
        <v>1231</v>
      </c>
      <c r="D186" s="505" t="s">
        <v>1241</v>
      </c>
      <c r="E186" s="494" t="s">
        <v>828</v>
      </c>
      <c r="F186" s="98" t="s">
        <v>333</v>
      </c>
      <c r="G186" s="495">
        <f t="shared" si="3"/>
        <v>100</v>
      </c>
      <c r="H186" s="504">
        <v>80</v>
      </c>
      <c r="I186" s="364">
        <f t="shared" si="4"/>
        <v>20</v>
      </c>
    </row>
    <row r="187" spans="1:9" ht="15">
      <c r="A187" s="98">
        <v>179</v>
      </c>
      <c r="B187" s="501" t="s">
        <v>1242</v>
      </c>
      <c r="C187" s="502" t="s">
        <v>1243</v>
      </c>
      <c r="D187" s="505" t="s">
        <v>1244</v>
      </c>
      <c r="E187" s="494" t="s">
        <v>828</v>
      </c>
      <c r="F187" s="98" t="s">
        <v>333</v>
      </c>
      <c r="G187" s="495">
        <f t="shared" si="3"/>
        <v>100</v>
      </c>
      <c r="H187" s="504">
        <v>80</v>
      </c>
      <c r="I187" s="364">
        <f t="shared" si="4"/>
        <v>20</v>
      </c>
    </row>
    <row r="188" spans="1:9" ht="15">
      <c r="A188" s="98">
        <v>180</v>
      </c>
      <c r="B188" s="506" t="s">
        <v>859</v>
      </c>
      <c r="C188" s="502" t="s">
        <v>975</v>
      </c>
      <c r="D188" s="507" t="s">
        <v>1245</v>
      </c>
      <c r="E188" s="494" t="s">
        <v>828</v>
      </c>
      <c r="F188" s="98" t="s">
        <v>333</v>
      </c>
      <c r="G188" s="495">
        <f t="shared" si="3"/>
        <v>100</v>
      </c>
      <c r="H188" s="504">
        <v>80</v>
      </c>
      <c r="I188" s="364">
        <f t="shared" si="4"/>
        <v>20</v>
      </c>
    </row>
    <row r="189" spans="1:9" ht="15">
      <c r="A189" s="98">
        <v>181</v>
      </c>
      <c r="B189" s="501" t="s">
        <v>1246</v>
      </c>
      <c r="C189" s="502" t="s">
        <v>1190</v>
      </c>
      <c r="D189" s="503" t="s">
        <v>1247</v>
      </c>
      <c r="E189" s="494" t="s">
        <v>828</v>
      </c>
      <c r="F189" s="98" t="s">
        <v>333</v>
      </c>
      <c r="G189" s="495">
        <f t="shared" ref="G189:G252" si="5">H189/0.8</f>
        <v>100</v>
      </c>
      <c r="H189" s="504">
        <v>80</v>
      </c>
      <c r="I189" s="364">
        <f t="shared" ref="I189:I252" si="6">H189*0.25</f>
        <v>20</v>
      </c>
    </row>
    <row r="190" spans="1:9" ht="15">
      <c r="A190" s="98">
        <v>182</v>
      </c>
      <c r="B190" s="501" t="s">
        <v>1248</v>
      </c>
      <c r="C190" s="502" t="s">
        <v>1249</v>
      </c>
      <c r="D190" s="503" t="s">
        <v>1250</v>
      </c>
      <c r="E190" s="494" t="s">
        <v>828</v>
      </c>
      <c r="F190" s="98" t="s">
        <v>333</v>
      </c>
      <c r="G190" s="495">
        <f t="shared" si="5"/>
        <v>100</v>
      </c>
      <c r="H190" s="504">
        <v>80</v>
      </c>
      <c r="I190" s="364">
        <f t="shared" si="6"/>
        <v>20</v>
      </c>
    </row>
    <row r="191" spans="1:9" ht="15">
      <c r="A191" s="98">
        <v>183</v>
      </c>
      <c r="B191" s="501" t="s">
        <v>1081</v>
      </c>
      <c r="C191" s="502" t="s">
        <v>1251</v>
      </c>
      <c r="D191" s="503" t="s">
        <v>1252</v>
      </c>
      <c r="E191" s="494" t="s">
        <v>828</v>
      </c>
      <c r="F191" s="98" t="s">
        <v>333</v>
      </c>
      <c r="G191" s="495">
        <f t="shared" si="5"/>
        <v>100</v>
      </c>
      <c r="H191" s="504">
        <v>80</v>
      </c>
      <c r="I191" s="364">
        <f t="shared" si="6"/>
        <v>20</v>
      </c>
    </row>
    <row r="192" spans="1:9" ht="15">
      <c r="A192" s="98">
        <v>184</v>
      </c>
      <c r="B192" s="501" t="s">
        <v>994</v>
      </c>
      <c r="C192" s="502" t="s">
        <v>1253</v>
      </c>
      <c r="D192" s="503" t="s">
        <v>1254</v>
      </c>
      <c r="E192" s="494" t="s">
        <v>828</v>
      </c>
      <c r="F192" s="98" t="s">
        <v>333</v>
      </c>
      <c r="G192" s="495">
        <f t="shared" si="5"/>
        <v>100</v>
      </c>
      <c r="H192" s="504">
        <v>80</v>
      </c>
      <c r="I192" s="364">
        <f t="shared" si="6"/>
        <v>20</v>
      </c>
    </row>
    <row r="193" spans="1:9" ht="15">
      <c r="A193" s="98">
        <v>185</v>
      </c>
      <c r="B193" s="501" t="s">
        <v>1255</v>
      </c>
      <c r="C193" s="502" t="s">
        <v>1256</v>
      </c>
      <c r="D193" s="503" t="s">
        <v>1257</v>
      </c>
      <c r="E193" s="494" t="s">
        <v>828</v>
      </c>
      <c r="F193" s="98" t="s">
        <v>333</v>
      </c>
      <c r="G193" s="495">
        <f t="shared" si="5"/>
        <v>100</v>
      </c>
      <c r="H193" s="504">
        <v>80</v>
      </c>
      <c r="I193" s="364">
        <f t="shared" si="6"/>
        <v>20</v>
      </c>
    </row>
    <row r="194" spans="1:9" ht="15">
      <c r="A194" s="98">
        <v>186</v>
      </c>
      <c r="B194" s="501" t="s">
        <v>952</v>
      </c>
      <c r="C194" s="502" t="s">
        <v>1258</v>
      </c>
      <c r="D194" s="503" t="s">
        <v>1259</v>
      </c>
      <c r="E194" s="494" t="s">
        <v>828</v>
      </c>
      <c r="F194" s="98" t="s">
        <v>333</v>
      </c>
      <c r="G194" s="495">
        <f t="shared" si="5"/>
        <v>100</v>
      </c>
      <c r="H194" s="504">
        <v>80</v>
      </c>
      <c r="I194" s="364">
        <f t="shared" si="6"/>
        <v>20</v>
      </c>
    </row>
    <row r="195" spans="1:9" ht="15">
      <c r="A195" s="98">
        <v>187</v>
      </c>
      <c r="B195" s="501" t="s">
        <v>1260</v>
      </c>
      <c r="C195" s="502" t="s">
        <v>1256</v>
      </c>
      <c r="D195" s="503" t="s">
        <v>1261</v>
      </c>
      <c r="E195" s="494" t="s">
        <v>828</v>
      </c>
      <c r="F195" s="98" t="s">
        <v>333</v>
      </c>
      <c r="G195" s="495">
        <f t="shared" si="5"/>
        <v>100</v>
      </c>
      <c r="H195" s="504">
        <v>80</v>
      </c>
      <c r="I195" s="364">
        <f t="shared" si="6"/>
        <v>20</v>
      </c>
    </row>
    <row r="196" spans="1:9" ht="15">
      <c r="A196" s="98">
        <v>188</v>
      </c>
      <c r="B196" s="501" t="s">
        <v>1202</v>
      </c>
      <c r="C196" s="502" t="s">
        <v>1262</v>
      </c>
      <c r="D196" s="503" t="s">
        <v>1263</v>
      </c>
      <c r="E196" s="494" t="s">
        <v>828</v>
      </c>
      <c r="F196" s="98" t="s">
        <v>333</v>
      </c>
      <c r="G196" s="495">
        <f t="shared" si="5"/>
        <v>100</v>
      </c>
      <c r="H196" s="504">
        <v>80</v>
      </c>
      <c r="I196" s="364">
        <f t="shared" si="6"/>
        <v>20</v>
      </c>
    </row>
    <row r="197" spans="1:9" ht="15">
      <c r="A197" s="98">
        <v>189</v>
      </c>
      <c r="B197" s="501" t="s">
        <v>1264</v>
      </c>
      <c r="C197" s="502" t="s">
        <v>1265</v>
      </c>
      <c r="D197" s="503" t="s">
        <v>1266</v>
      </c>
      <c r="E197" s="494" t="s">
        <v>828</v>
      </c>
      <c r="F197" s="98" t="s">
        <v>333</v>
      </c>
      <c r="G197" s="495">
        <f t="shared" si="5"/>
        <v>100</v>
      </c>
      <c r="H197" s="504">
        <v>80</v>
      </c>
      <c r="I197" s="364">
        <f t="shared" si="6"/>
        <v>20</v>
      </c>
    </row>
    <row r="198" spans="1:9" ht="15">
      <c r="A198" s="98">
        <v>190</v>
      </c>
      <c r="B198" s="501" t="s">
        <v>1267</v>
      </c>
      <c r="C198" s="502" t="s">
        <v>1143</v>
      </c>
      <c r="D198" s="503" t="s">
        <v>1268</v>
      </c>
      <c r="E198" s="494" t="s">
        <v>828</v>
      </c>
      <c r="F198" s="98" t="s">
        <v>333</v>
      </c>
      <c r="G198" s="495">
        <f t="shared" si="5"/>
        <v>100</v>
      </c>
      <c r="H198" s="504">
        <v>80</v>
      </c>
      <c r="I198" s="364">
        <f t="shared" si="6"/>
        <v>20</v>
      </c>
    </row>
    <row r="199" spans="1:9" ht="15">
      <c r="A199" s="98">
        <v>191</v>
      </c>
      <c r="B199" s="501" t="s">
        <v>1045</v>
      </c>
      <c r="C199" s="502" t="s">
        <v>1269</v>
      </c>
      <c r="D199" s="503" t="s">
        <v>1270</v>
      </c>
      <c r="E199" s="494" t="s">
        <v>828</v>
      </c>
      <c r="F199" s="98" t="s">
        <v>333</v>
      </c>
      <c r="G199" s="495">
        <f t="shared" si="5"/>
        <v>100</v>
      </c>
      <c r="H199" s="504">
        <v>80</v>
      </c>
      <c r="I199" s="364">
        <f t="shared" si="6"/>
        <v>20</v>
      </c>
    </row>
    <row r="200" spans="1:9" ht="15">
      <c r="A200" s="98">
        <v>192</v>
      </c>
      <c r="B200" s="501" t="s">
        <v>1271</v>
      </c>
      <c r="C200" s="502" t="s">
        <v>833</v>
      </c>
      <c r="D200" s="503" t="s">
        <v>1272</v>
      </c>
      <c r="E200" s="494" t="s">
        <v>828</v>
      </c>
      <c r="F200" s="98" t="s">
        <v>333</v>
      </c>
      <c r="G200" s="495">
        <f t="shared" si="5"/>
        <v>100</v>
      </c>
      <c r="H200" s="504">
        <v>80</v>
      </c>
      <c r="I200" s="364">
        <f t="shared" si="6"/>
        <v>20</v>
      </c>
    </row>
    <row r="201" spans="1:9" ht="15">
      <c r="A201" s="98">
        <v>193</v>
      </c>
      <c r="B201" s="501" t="s">
        <v>1267</v>
      </c>
      <c r="C201" s="502" t="s">
        <v>1273</v>
      </c>
      <c r="D201" s="503" t="s">
        <v>1274</v>
      </c>
      <c r="E201" s="494" t="s">
        <v>828</v>
      </c>
      <c r="F201" s="98" t="s">
        <v>333</v>
      </c>
      <c r="G201" s="495">
        <f t="shared" si="5"/>
        <v>100</v>
      </c>
      <c r="H201" s="504">
        <v>80</v>
      </c>
      <c r="I201" s="364">
        <f t="shared" si="6"/>
        <v>20</v>
      </c>
    </row>
    <row r="202" spans="1:9" ht="15">
      <c r="A202" s="98">
        <v>194</v>
      </c>
      <c r="B202" s="501" t="s">
        <v>843</v>
      </c>
      <c r="C202" s="502" t="s">
        <v>1275</v>
      </c>
      <c r="D202" s="503" t="s">
        <v>1276</v>
      </c>
      <c r="E202" s="494" t="s">
        <v>828</v>
      </c>
      <c r="F202" s="98" t="s">
        <v>333</v>
      </c>
      <c r="G202" s="495">
        <f t="shared" si="5"/>
        <v>100</v>
      </c>
      <c r="H202" s="504">
        <v>80</v>
      </c>
      <c r="I202" s="364">
        <f t="shared" si="6"/>
        <v>20</v>
      </c>
    </row>
    <row r="203" spans="1:9" ht="15">
      <c r="A203" s="98">
        <v>195</v>
      </c>
      <c r="B203" s="501" t="s">
        <v>1277</v>
      </c>
      <c r="C203" s="502" t="s">
        <v>1278</v>
      </c>
      <c r="D203" s="503" t="s">
        <v>1279</v>
      </c>
      <c r="E203" s="494" t="s">
        <v>828</v>
      </c>
      <c r="F203" s="98" t="s">
        <v>333</v>
      </c>
      <c r="G203" s="495">
        <f t="shared" si="5"/>
        <v>100</v>
      </c>
      <c r="H203" s="504">
        <v>80</v>
      </c>
      <c r="I203" s="364">
        <f t="shared" si="6"/>
        <v>20</v>
      </c>
    </row>
    <row r="204" spans="1:9" ht="15">
      <c r="A204" s="98">
        <v>196</v>
      </c>
      <c r="B204" s="501" t="s">
        <v>965</v>
      </c>
      <c r="C204" s="502" t="s">
        <v>1280</v>
      </c>
      <c r="D204" s="503" t="s">
        <v>1281</v>
      </c>
      <c r="E204" s="494" t="s">
        <v>828</v>
      </c>
      <c r="F204" s="98" t="s">
        <v>333</v>
      </c>
      <c r="G204" s="495">
        <f t="shared" si="5"/>
        <v>100</v>
      </c>
      <c r="H204" s="504">
        <v>80</v>
      </c>
      <c r="I204" s="364">
        <f t="shared" si="6"/>
        <v>20</v>
      </c>
    </row>
    <row r="205" spans="1:9" ht="15">
      <c r="A205" s="98">
        <v>197</v>
      </c>
      <c r="B205" s="501" t="s">
        <v>913</v>
      </c>
      <c r="C205" s="502" t="s">
        <v>1282</v>
      </c>
      <c r="D205" s="503" t="s">
        <v>1283</v>
      </c>
      <c r="E205" s="494" t="s">
        <v>828</v>
      </c>
      <c r="F205" s="98" t="s">
        <v>333</v>
      </c>
      <c r="G205" s="495">
        <f t="shared" si="5"/>
        <v>100</v>
      </c>
      <c r="H205" s="504">
        <v>80</v>
      </c>
      <c r="I205" s="364">
        <f t="shared" si="6"/>
        <v>20</v>
      </c>
    </row>
    <row r="206" spans="1:9" ht="15">
      <c r="A206" s="98">
        <v>198</v>
      </c>
      <c r="B206" s="501" t="s">
        <v>1284</v>
      </c>
      <c r="C206" s="502" t="s">
        <v>1285</v>
      </c>
      <c r="D206" s="503" t="s">
        <v>1286</v>
      </c>
      <c r="E206" s="494" t="s">
        <v>828</v>
      </c>
      <c r="F206" s="98" t="s">
        <v>333</v>
      </c>
      <c r="G206" s="495">
        <f t="shared" si="5"/>
        <v>100</v>
      </c>
      <c r="H206" s="504">
        <v>80</v>
      </c>
      <c r="I206" s="364">
        <f t="shared" si="6"/>
        <v>20</v>
      </c>
    </row>
    <row r="207" spans="1:9" ht="15">
      <c r="A207" s="98">
        <v>199</v>
      </c>
      <c r="B207" s="501" t="s">
        <v>942</v>
      </c>
      <c r="C207" s="502" t="s">
        <v>1287</v>
      </c>
      <c r="D207" s="503" t="s">
        <v>1288</v>
      </c>
      <c r="E207" s="494" t="s">
        <v>828</v>
      </c>
      <c r="F207" s="98" t="s">
        <v>333</v>
      </c>
      <c r="G207" s="495">
        <f t="shared" si="5"/>
        <v>100</v>
      </c>
      <c r="H207" s="504">
        <v>80</v>
      </c>
      <c r="I207" s="364">
        <f t="shared" si="6"/>
        <v>20</v>
      </c>
    </row>
    <row r="208" spans="1:9" ht="15">
      <c r="A208" s="98">
        <v>200</v>
      </c>
      <c r="B208" s="501" t="s">
        <v>843</v>
      </c>
      <c r="C208" s="502" t="s">
        <v>963</v>
      </c>
      <c r="D208" s="503" t="s">
        <v>1289</v>
      </c>
      <c r="E208" s="494" t="s">
        <v>828</v>
      </c>
      <c r="F208" s="98" t="s">
        <v>333</v>
      </c>
      <c r="G208" s="495">
        <f t="shared" si="5"/>
        <v>100</v>
      </c>
      <c r="H208" s="504">
        <v>80</v>
      </c>
      <c r="I208" s="364">
        <f t="shared" si="6"/>
        <v>20</v>
      </c>
    </row>
    <row r="209" spans="1:9" ht="15">
      <c r="A209" s="98">
        <v>201</v>
      </c>
      <c r="B209" s="501" t="s">
        <v>997</v>
      </c>
      <c r="C209" s="502" t="s">
        <v>1290</v>
      </c>
      <c r="D209" s="503" t="s">
        <v>1291</v>
      </c>
      <c r="E209" s="494" t="s">
        <v>828</v>
      </c>
      <c r="F209" s="98" t="s">
        <v>333</v>
      </c>
      <c r="G209" s="495">
        <f t="shared" si="5"/>
        <v>100</v>
      </c>
      <c r="H209" s="504">
        <v>80</v>
      </c>
      <c r="I209" s="364">
        <f t="shared" si="6"/>
        <v>20</v>
      </c>
    </row>
    <row r="210" spans="1:9" ht="15">
      <c r="A210" s="98">
        <v>202</v>
      </c>
      <c r="B210" s="501" t="s">
        <v>1267</v>
      </c>
      <c r="C210" s="502" t="s">
        <v>1292</v>
      </c>
      <c r="D210" s="503" t="s">
        <v>1293</v>
      </c>
      <c r="E210" s="494" t="s">
        <v>828</v>
      </c>
      <c r="F210" s="98" t="s">
        <v>333</v>
      </c>
      <c r="G210" s="495">
        <f t="shared" si="5"/>
        <v>100</v>
      </c>
      <c r="H210" s="504">
        <v>80</v>
      </c>
      <c r="I210" s="364">
        <f t="shared" si="6"/>
        <v>20</v>
      </c>
    </row>
    <row r="211" spans="1:9" ht="15">
      <c r="A211" s="98">
        <v>203</v>
      </c>
      <c r="B211" s="501" t="s">
        <v>991</v>
      </c>
      <c r="C211" s="502" t="s">
        <v>1294</v>
      </c>
      <c r="D211" s="505" t="s">
        <v>1295</v>
      </c>
      <c r="E211" s="494" t="s">
        <v>828</v>
      </c>
      <c r="F211" s="98" t="s">
        <v>333</v>
      </c>
      <c r="G211" s="495">
        <f t="shared" si="5"/>
        <v>100</v>
      </c>
      <c r="H211" s="504">
        <v>80</v>
      </c>
      <c r="I211" s="364">
        <f t="shared" si="6"/>
        <v>20</v>
      </c>
    </row>
    <row r="212" spans="1:9" ht="15">
      <c r="A212" s="98">
        <v>204</v>
      </c>
      <c r="B212" s="501" t="s">
        <v>1296</v>
      </c>
      <c r="C212" s="502" t="s">
        <v>1297</v>
      </c>
      <c r="D212" s="505" t="s">
        <v>1298</v>
      </c>
      <c r="E212" s="494" t="s">
        <v>828</v>
      </c>
      <c r="F212" s="98" t="s">
        <v>333</v>
      </c>
      <c r="G212" s="495">
        <f t="shared" si="5"/>
        <v>100</v>
      </c>
      <c r="H212" s="504">
        <v>80</v>
      </c>
      <c r="I212" s="364">
        <f t="shared" si="6"/>
        <v>20</v>
      </c>
    </row>
    <row r="213" spans="1:9" ht="15">
      <c r="A213" s="98">
        <v>205</v>
      </c>
      <c r="B213" s="506" t="s">
        <v>1267</v>
      </c>
      <c r="C213" s="502" t="s">
        <v>1299</v>
      </c>
      <c r="D213" s="507" t="s">
        <v>1300</v>
      </c>
      <c r="E213" s="494" t="s">
        <v>828</v>
      </c>
      <c r="F213" s="98" t="s">
        <v>333</v>
      </c>
      <c r="G213" s="495">
        <f t="shared" si="5"/>
        <v>100</v>
      </c>
      <c r="H213" s="504">
        <v>80</v>
      </c>
      <c r="I213" s="364">
        <f t="shared" si="6"/>
        <v>20</v>
      </c>
    </row>
    <row r="214" spans="1:9" ht="15">
      <c r="A214" s="98">
        <v>206</v>
      </c>
      <c r="B214" s="501" t="s">
        <v>1301</v>
      </c>
      <c r="C214" s="502" t="s">
        <v>1302</v>
      </c>
      <c r="D214" s="503" t="s">
        <v>1303</v>
      </c>
      <c r="E214" s="494" t="s">
        <v>828</v>
      </c>
      <c r="F214" s="98" t="s">
        <v>333</v>
      </c>
      <c r="G214" s="495">
        <f t="shared" si="5"/>
        <v>100</v>
      </c>
      <c r="H214" s="504">
        <v>80</v>
      </c>
      <c r="I214" s="364">
        <f t="shared" si="6"/>
        <v>20</v>
      </c>
    </row>
    <row r="215" spans="1:9" ht="15">
      <c r="A215" s="98">
        <v>207</v>
      </c>
      <c r="B215" s="501" t="s">
        <v>1304</v>
      </c>
      <c r="C215" s="502" t="s">
        <v>1305</v>
      </c>
      <c r="D215" s="503" t="s">
        <v>1306</v>
      </c>
      <c r="E215" s="494" t="s">
        <v>828</v>
      </c>
      <c r="F215" s="98" t="s">
        <v>333</v>
      </c>
      <c r="G215" s="495">
        <f t="shared" si="5"/>
        <v>100</v>
      </c>
      <c r="H215" s="504">
        <v>80</v>
      </c>
      <c r="I215" s="364">
        <f t="shared" si="6"/>
        <v>20</v>
      </c>
    </row>
    <row r="216" spans="1:9" ht="15">
      <c r="A216" s="98">
        <v>208</v>
      </c>
      <c r="B216" s="501" t="s">
        <v>1267</v>
      </c>
      <c r="C216" s="502" t="s">
        <v>1307</v>
      </c>
      <c r="D216" s="503" t="s">
        <v>1308</v>
      </c>
      <c r="E216" s="494" t="s">
        <v>828</v>
      </c>
      <c r="F216" s="98" t="s">
        <v>333</v>
      </c>
      <c r="G216" s="495">
        <f t="shared" si="5"/>
        <v>100</v>
      </c>
      <c r="H216" s="504">
        <v>80</v>
      </c>
      <c r="I216" s="364">
        <f t="shared" si="6"/>
        <v>20</v>
      </c>
    </row>
    <row r="217" spans="1:9" ht="15">
      <c r="A217" s="98">
        <v>209</v>
      </c>
      <c r="B217" s="501" t="s">
        <v>1309</v>
      </c>
      <c r="C217" s="502" t="s">
        <v>1310</v>
      </c>
      <c r="D217" s="503" t="s">
        <v>1311</v>
      </c>
      <c r="E217" s="494" t="s">
        <v>828</v>
      </c>
      <c r="F217" s="98" t="s">
        <v>333</v>
      </c>
      <c r="G217" s="495">
        <f t="shared" si="5"/>
        <v>100</v>
      </c>
      <c r="H217" s="504">
        <v>80</v>
      </c>
      <c r="I217" s="364">
        <f t="shared" si="6"/>
        <v>20</v>
      </c>
    </row>
    <row r="218" spans="1:9" ht="15">
      <c r="A218" s="98">
        <v>210</v>
      </c>
      <c r="B218" s="501" t="s">
        <v>1312</v>
      </c>
      <c r="C218" s="502" t="s">
        <v>1313</v>
      </c>
      <c r="D218" s="503" t="s">
        <v>1314</v>
      </c>
      <c r="E218" s="494" t="s">
        <v>828</v>
      </c>
      <c r="F218" s="98" t="s">
        <v>333</v>
      </c>
      <c r="G218" s="495">
        <f t="shared" si="5"/>
        <v>100</v>
      </c>
      <c r="H218" s="504">
        <v>80</v>
      </c>
      <c r="I218" s="364">
        <f t="shared" si="6"/>
        <v>20</v>
      </c>
    </row>
    <row r="219" spans="1:9" ht="15">
      <c r="A219" s="98">
        <v>211</v>
      </c>
      <c r="B219" s="501" t="s">
        <v>859</v>
      </c>
      <c r="C219" s="502" t="s">
        <v>1315</v>
      </c>
      <c r="D219" s="503" t="s">
        <v>1316</v>
      </c>
      <c r="E219" s="494" t="s">
        <v>828</v>
      </c>
      <c r="F219" s="98" t="s">
        <v>333</v>
      </c>
      <c r="G219" s="495">
        <f t="shared" si="5"/>
        <v>100</v>
      </c>
      <c r="H219" s="504">
        <v>80</v>
      </c>
      <c r="I219" s="364">
        <f t="shared" si="6"/>
        <v>20</v>
      </c>
    </row>
    <row r="220" spans="1:9" ht="15">
      <c r="A220" s="98">
        <v>212</v>
      </c>
      <c r="B220" s="501" t="s">
        <v>1248</v>
      </c>
      <c r="C220" s="502" t="s">
        <v>1317</v>
      </c>
      <c r="D220" s="503" t="s">
        <v>1318</v>
      </c>
      <c r="E220" s="494" t="s">
        <v>828</v>
      </c>
      <c r="F220" s="98" t="s">
        <v>333</v>
      </c>
      <c r="G220" s="495">
        <f t="shared" si="5"/>
        <v>100</v>
      </c>
      <c r="H220" s="504">
        <v>80</v>
      </c>
      <c r="I220" s="364">
        <f t="shared" si="6"/>
        <v>20</v>
      </c>
    </row>
    <row r="221" spans="1:9" ht="15">
      <c r="A221" s="98">
        <v>213</v>
      </c>
      <c r="B221" s="501" t="s">
        <v>859</v>
      </c>
      <c r="C221" s="502" t="s">
        <v>1319</v>
      </c>
      <c r="D221" s="503" t="s">
        <v>1320</v>
      </c>
      <c r="E221" s="494" t="s">
        <v>828</v>
      </c>
      <c r="F221" s="98" t="s">
        <v>333</v>
      </c>
      <c r="G221" s="495">
        <f t="shared" si="5"/>
        <v>100</v>
      </c>
      <c r="H221" s="504">
        <v>80</v>
      </c>
      <c r="I221" s="364">
        <f t="shared" si="6"/>
        <v>20</v>
      </c>
    </row>
    <row r="222" spans="1:9" ht="15">
      <c r="A222" s="98">
        <v>214</v>
      </c>
      <c r="B222" s="501" t="s">
        <v>994</v>
      </c>
      <c r="C222" s="502" t="s">
        <v>1321</v>
      </c>
      <c r="D222" s="503" t="s">
        <v>1322</v>
      </c>
      <c r="E222" s="494" t="s">
        <v>828</v>
      </c>
      <c r="F222" s="98" t="s">
        <v>333</v>
      </c>
      <c r="G222" s="495">
        <f t="shared" si="5"/>
        <v>100</v>
      </c>
      <c r="H222" s="504">
        <v>80</v>
      </c>
      <c r="I222" s="364">
        <f t="shared" si="6"/>
        <v>20</v>
      </c>
    </row>
    <row r="223" spans="1:9" ht="15">
      <c r="A223" s="98">
        <v>215</v>
      </c>
      <c r="B223" s="501" t="s">
        <v>991</v>
      </c>
      <c r="C223" s="502" t="s">
        <v>1323</v>
      </c>
      <c r="D223" s="503" t="s">
        <v>1324</v>
      </c>
      <c r="E223" s="494" t="s">
        <v>828</v>
      </c>
      <c r="F223" s="98" t="s">
        <v>333</v>
      </c>
      <c r="G223" s="495">
        <f t="shared" si="5"/>
        <v>100</v>
      </c>
      <c r="H223" s="504">
        <v>80</v>
      </c>
      <c r="I223" s="364">
        <f t="shared" si="6"/>
        <v>20</v>
      </c>
    </row>
    <row r="224" spans="1:9" ht="15">
      <c r="A224" s="98">
        <v>216</v>
      </c>
      <c r="B224" s="501" t="s">
        <v>1325</v>
      </c>
      <c r="C224" s="502" t="s">
        <v>1326</v>
      </c>
      <c r="D224" s="503" t="s">
        <v>1327</v>
      </c>
      <c r="E224" s="494" t="s">
        <v>828</v>
      </c>
      <c r="F224" s="98" t="s">
        <v>333</v>
      </c>
      <c r="G224" s="495">
        <f t="shared" si="5"/>
        <v>100</v>
      </c>
      <c r="H224" s="504">
        <v>80</v>
      </c>
      <c r="I224" s="364">
        <f t="shared" si="6"/>
        <v>20</v>
      </c>
    </row>
    <row r="225" spans="1:9" ht="15">
      <c r="A225" s="98">
        <v>217</v>
      </c>
      <c r="B225" s="501" t="s">
        <v>1215</v>
      </c>
      <c r="C225" s="502" t="s">
        <v>1205</v>
      </c>
      <c r="D225" s="503" t="s">
        <v>1328</v>
      </c>
      <c r="E225" s="494" t="s">
        <v>828</v>
      </c>
      <c r="F225" s="98" t="s">
        <v>333</v>
      </c>
      <c r="G225" s="495">
        <f t="shared" si="5"/>
        <v>100</v>
      </c>
      <c r="H225" s="504">
        <v>80</v>
      </c>
      <c r="I225" s="364">
        <f t="shared" si="6"/>
        <v>20</v>
      </c>
    </row>
    <row r="226" spans="1:9" ht="15">
      <c r="A226" s="98">
        <v>218</v>
      </c>
      <c r="B226" s="501" t="s">
        <v>1329</v>
      </c>
      <c r="C226" s="502" t="s">
        <v>1330</v>
      </c>
      <c r="D226" s="503" t="s">
        <v>1331</v>
      </c>
      <c r="E226" s="494" t="s">
        <v>828</v>
      </c>
      <c r="F226" s="98" t="s">
        <v>333</v>
      </c>
      <c r="G226" s="495">
        <f t="shared" si="5"/>
        <v>100</v>
      </c>
      <c r="H226" s="504">
        <v>80</v>
      </c>
      <c r="I226" s="364">
        <f t="shared" si="6"/>
        <v>20</v>
      </c>
    </row>
    <row r="227" spans="1:9" ht="15">
      <c r="A227" s="98">
        <v>219</v>
      </c>
      <c r="B227" s="501" t="s">
        <v>1192</v>
      </c>
      <c r="C227" s="502" t="s">
        <v>1332</v>
      </c>
      <c r="D227" s="503" t="s">
        <v>1333</v>
      </c>
      <c r="E227" s="494" t="s">
        <v>828</v>
      </c>
      <c r="F227" s="98" t="s">
        <v>333</v>
      </c>
      <c r="G227" s="495">
        <f t="shared" si="5"/>
        <v>100</v>
      </c>
      <c r="H227" s="504">
        <v>80</v>
      </c>
      <c r="I227" s="364">
        <f t="shared" si="6"/>
        <v>20</v>
      </c>
    </row>
    <row r="228" spans="1:9" ht="15">
      <c r="A228" s="98">
        <v>220</v>
      </c>
      <c r="B228" s="501" t="s">
        <v>1334</v>
      </c>
      <c r="C228" s="502" t="s">
        <v>1335</v>
      </c>
      <c r="D228" s="503" t="s">
        <v>1336</v>
      </c>
      <c r="E228" s="494" t="s">
        <v>828</v>
      </c>
      <c r="F228" s="98" t="s">
        <v>333</v>
      </c>
      <c r="G228" s="495">
        <f t="shared" si="5"/>
        <v>100</v>
      </c>
      <c r="H228" s="504">
        <v>80</v>
      </c>
      <c r="I228" s="364">
        <f t="shared" si="6"/>
        <v>20</v>
      </c>
    </row>
    <row r="229" spans="1:9" ht="15">
      <c r="A229" s="98">
        <v>221</v>
      </c>
      <c r="B229" s="501" t="s">
        <v>1337</v>
      </c>
      <c r="C229" s="502" t="s">
        <v>1338</v>
      </c>
      <c r="D229" s="503" t="s">
        <v>1339</v>
      </c>
      <c r="E229" s="494" t="s">
        <v>828</v>
      </c>
      <c r="F229" s="98" t="s">
        <v>333</v>
      </c>
      <c r="G229" s="495">
        <f t="shared" si="5"/>
        <v>100</v>
      </c>
      <c r="H229" s="504">
        <v>80</v>
      </c>
      <c r="I229" s="364">
        <f t="shared" si="6"/>
        <v>20</v>
      </c>
    </row>
    <row r="230" spans="1:9" ht="15">
      <c r="A230" s="98">
        <v>222</v>
      </c>
      <c r="B230" s="501" t="s">
        <v>1202</v>
      </c>
      <c r="C230" s="502" t="s">
        <v>1338</v>
      </c>
      <c r="D230" s="503" t="s">
        <v>1340</v>
      </c>
      <c r="E230" s="494" t="s">
        <v>828</v>
      </c>
      <c r="F230" s="98" t="s">
        <v>333</v>
      </c>
      <c r="G230" s="495">
        <f t="shared" si="5"/>
        <v>100</v>
      </c>
      <c r="H230" s="504">
        <v>80</v>
      </c>
      <c r="I230" s="364">
        <f t="shared" si="6"/>
        <v>20</v>
      </c>
    </row>
    <row r="231" spans="1:9" ht="15">
      <c r="A231" s="98">
        <v>223</v>
      </c>
      <c r="B231" s="501" t="s">
        <v>1341</v>
      </c>
      <c r="C231" s="502" t="s">
        <v>1342</v>
      </c>
      <c r="D231" s="503" t="s">
        <v>1343</v>
      </c>
      <c r="E231" s="494" t="s">
        <v>828</v>
      </c>
      <c r="F231" s="98" t="s">
        <v>333</v>
      </c>
      <c r="G231" s="495">
        <f t="shared" si="5"/>
        <v>100</v>
      </c>
      <c r="H231" s="504">
        <v>80</v>
      </c>
      <c r="I231" s="364">
        <f t="shared" si="6"/>
        <v>20</v>
      </c>
    </row>
    <row r="232" spans="1:9" ht="15">
      <c r="A232" s="98">
        <v>224</v>
      </c>
      <c r="B232" s="513" t="s">
        <v>937</v>
      </c>
      <c r="C232" s="513" t="s">
        <v>1344</v>
      </c>
      <c r="D232" s="514" t="s">
        <v>1345</v>
      </c>
      <c r="E232" s="494" t="s">
        <v>828</v>
      </c>
      <c r="F232" s="98" t="s">
        <v>333</v>
      </c>
      <c r="G232" s="495">
        <f t="shared" si="5"/>
        <v>150</v>
      </c>
      <c r="H232" s="504">
        <v>120</v>
      </c>
      <c r="I232" s="364">
        <f t="shared" si="6"/>
        <v>30</v>
      </c>
    </row>
    <row r="233" spans="1:9" ht="15">
      <c r="A233" s="98">
        <v>225</v>
      </c>
      <c r="B233" s="515" t="s">
        <v>991</v>
      </c>
      <c r="C233" s="515" t="s">
        <v>1346</v>
      </c>
      <c r="D233" s="516" t="s">
        <v>1347</v>
      </c>
      <c r="E233" s="494" t="s">
        <v>828</v>
      </c>
      <c r="F233" s="98" t="s">
        <v>333</v>
      </c>
      <c r="G233" s="495">
        <f t="shared" si="5"/>
        <v>100</v>
      </c>
      <c r="H233" s="504">
        <v>80</v>
      </c>
      <c r="I233" s="364">
        <f t="shared" si="6"/>
        <v>20</v>
      </c>
    </row>
    <row r="234" spans="1:9" ht="15">
      <c r="A234" s="98">
        <v>226</v>
      </c>
      <c r="B234" s="515" t="s">
        <v>1348</v>
      </c>
      <c r="C234" s="515" t="s">
        <v>1349</v>
      </c>
      <c r="D234" s="516" t="s">
        <v>1350</v>
      </c>
      <c r="E234" s="494" t="s">
        <v>828</v>
      </c>
      <c r="F234" s="98" t="s">
        <v>333</v>
      </c>
      <c r="G234" s="495">
        <f t="shared" si="5"/>
        <v>100</v>
      </c>
      <c r="H234" s="504">
        <v>80</v>
      </c>
      <c r="I234" s="364">
        <f t="shared" si="6"/>
        <v>20</v>
      </c>
    </row>
    <row r="235" spans="1:9" ht="15">
      <c r="A235" s="98">
        <v>227</v>
      </c>
      <c r="B235" s="515" t="s">
        <v>942</v>
      </c>
      <c r="C235" s="515" t="s">
        <v>1351</v>
      </c>
      <c r="D235" s="516" t="s">
        <v>1352</v>
      </c>
      <c r="E235" s="494" t="s">
        <v>828</v>
      </c>
      <c r="F235" s="98" t="s">
        <v>333</v>
      </c>
      <c r="G235" s="495">
        <f t="shared" si="5"/>
        <v>100</v>
      </c>
      <c r="H235" s="504">
        <v>80</v>
      </c>
      <c r="I235" s="364">
        <f t="shared" si="6"/>
        <v>20</v>
      </c>
    </row>
    <row r="236" spans="1:9" ht="15">
      <c r="A236" s="98">
        <v>228</v>
      </c>
      <c r="B236" s="515" t="s">
        <v>1353</v>
      </c>
      <c r="C236" s="515" t="s">
        <v>1354</v>
      </c>
      <c r="D236" s="516" t="s">
        <v>1355</v>
      </c>
      <c r="E236" s="494" t="s">
        <v>828</v>
      </c>
      <c r="F236" s="98" t="s">
        <v>333</v>
      </c>
      <c r="G236" s="495">
        <f t="shared" si="5"/>
        <v>100</v>
      </c>
      <c r="H236" s="504">
        <v>80</v>
      </c>
      <c r="I236" s="364">
        <f t="shared" si="6"/>
        <v>20</v>
      </c>
    </row>
    <row r="237" spans="1:9" ht="15">
      <c r="A237" s="98">
        <v>229</v>
      </c>
      <c r="B237" s="515" t="s">
        <v>968</v>
      </c>
      <c r="C237" s="515" t="s">
        <v>1356</v>
      </c>
      <c r="D237" s="516" t="s">
        <v>1357</v>
      </c>
      <c r="E237" s="494" t="s">
        <v>828</v>
      </c>
      <c r="F237" s="98" t="s">
        <v>333</v>
      </c>
      <c r="G237" s="495">
        <f t="shared" si="5"/>
        <v>100</v>
      </c>
      <c r="H237" s="504">
        <v>80</v>
      </c>
      <c r="I237" s="364">
        <f t="shared" si="6"/>
        <v>20</v>
      </c>
    </row>
    <row r="238" spans="1:9" ht="15">
      <c r="A238" s="98">
        <v>230</v>
      </c>
      <c r="B238" s="515" t="s">
        <v>937</v>
      </c>
      <c r="C238" s="515" t="s">
        <v>1358</v>
      </c>
      <c r="D238" s="516" t="s">
        <v>1359</v>
      </c>
      <c r="E238" s="494" t="s">
        <v>828</v>
      </c>
      <c r="F238" s="98" t="s">
        <v>333</v>
      </c>
      <c r="G238" s="495">
        <f t="shared" si="5"/>
        <v>100</v>
      </c>
      <c r="H238" s="504">
        <v>80</v>
      </c>
      <c r="I238" s="364">
        <f t="shared" si="6"/>
        <v>20</v>
      </c>
    </row>
    <row r="239" spans="1:9" ht="15">
      <c r="A239" s="98">
        <v>231</v>
      </c>
      <c r="B239" s="515" t="s">
        <v>1360</v>
      </c>
      <c r="C239" s="515" t="s">
        <v>1361</v>
      </c>
      <c r="D239" s="516">
        <v>35001019544</v>
      </c>
      <c r="E239" s="494" t="s">
        <v>828</v>
      </c>
      <c r="F239" s="98" t="s">
        <v>333</v>
      </c>
      <c r="G239" s="495">
        <f t="shared" si="5"/>
        <v>100</v>
      </c>
      <c r="H239" s="504">
        <v>80</v>
      </c>
      <c r="I239" s="364">
        <f t="shared" si="6"/>
        <v>20</v>
      </c>
    </row>
    <row r="240" spans="1:9" ht="15">
      <c r="A240" s="98">
        <v>232</v>
      </c>
      <c r="B240" s="515" t="s">
        <v>913</v>
      </c>
      <c r="C240" s="515" t="s">
        <v>1362</v>
      </c>
      <c r="D240" s="516" t="s">
        <v>1363</v>
      </c>
      <c r="E240" s="494" t="s">
        <v>828</v>
      </c>
      <c r="F240" s="98" t="s">
        <v>333</v>
      </c>
      <c r="G240" s="495">
        <f t="shared" si="5"/>
        <v>100</v>
      </c>
      <c r="H240" s="504">
        <v>80</v>
      </c>
      <c r="I240" s="364">
        <f t="shared" si="6"/>
        <v>20</v>
      </c>
    </row>
    <row r="241" spans="1:9" ht="15">
      <c r="A241" s="98">
        <v>233</v>
      </c>
      <c r="B241" s="515" t="s">
        <v>1026</v>
      </c>
      <c r="C241" s="515" t="s">
        <v>1361</v>
      </c>
      <c r="D241" s="516" t="s">
        <v>1364</v>
      </c>
      <c r="E241" s="494" t="s">
        <v>828</v>
      </c>
      <c r="F241" s="98" t="s">
        <v>333</v>
      </c>
      <c r="G241" s="495">
        <f t="shared" si="5"/>
        <v>100</v>
      </c>
      <c r="H241" s="504">
        <v>80</v>
      </c>
      <c r="I241" s="364">
        <f t="shared" si="6"/>
        <v>20</v>
      </c>
    </row>
    <row r="242" spans="1:9" ht="15">
      <c r="A242" s="98">
        <v>234</v>
      </c>
      <c r="B242" s="515" t="s">
        <v>1365</v>
      </c>
      <c r="C242" s="515" t="s">
        <v>1366</v>
      </c>
      <c r="D242" s="516" t="s">
        <v>1367</v>
      </c>
      <c r="E242" s="494" t="s">
        <v>828</v>
      </c>
      <c r="F242" s="98" t="s">
        <v>333</v>
      </c>
      <c r="G242" s="495">
        <f t="shared" si="5"/>
        <v>100</v>
      </c>
      <c r="H242" s="504">
        <v>80</v>
      </c>
      <c r="I242" s="364">
        <f t="shared" si="6"/>
        <v>20</v>
      </c>
    </row>
    <row r="243" spans="1:9" ht="15">
      <c r="A243" s="98">
        <v>235</v>
      </c>
      <c r="B243" s="515" t="s">
        <v>913</v>
      </c>
      <c r="C243" s="515" t="s">
        <v>1368</v>
      </c>
      <c r="D243" s="516" t="s">
        <v>1369</v>
      </c>
      <c r="E243" s="494" t="s">
        <v>828</v>
      </c>
      <c r="F243" s="98" t="s">
        <v>333</v>
      </c>
      <c r="G243" s="495">
        <f t="shared" si="5"/>
        <v>100</v>
      </c>
      <c r="H243" s="504">
        <v>80</v>
      </c>
      <c r="I243" s="364">
        <f t="shared" si="6"/>
        <v>20</v>
      </c>
    </row>
    <row r="244" spans="1:9" ht="15">
      <c r="A244" s="98">
        <v>236</v>
      </c>
      <c r="B244" s="515" t="s">
        <v>1370</v>
      </c>
      <c r="C244" s="515" t="s">
        <v>1371</v>
      </c>
      <c r="D244" s="516" t="s">
        <v>1372</v>
      </c>
      <c r="E244" s="494" t="s">
        <v>828</v>
      </c>
      <c r="F244" s="98" t="s">
        <v>333</v>
      </c>
      <c r="G244" s="495">
        <f t="shared" si="5"/>
        <v>100</v>
      </c>
      <c r="H244" s="504">
        <v>80</v>
      </c>
      <c r="I244" s="364">
        <f t="shared" si="6"/>
        <v>20</v>
      </c>
    </row>
    <row r="245" spans="1:9" ht="15">
      <c r="A245" s="98">
        <v>237</v>
      </c>
      <c r="B245" s="515" t="s">
        <v>1373</v>
      </c>
      <c r="C245" s="515" t="s">
        <v>1374</v>
      </c>
      <c r="D245" s="516" t="s">
        <v>1375</v>
      </c>
      <c r="E245" s="494" t="s">
        <v>828</v>
      </c>
      <c r="F245" s="98" t="s">
        <v>333</v>
      </c>
      <c r="G245" s="495">
        <f t="shared" si="5"/>
        <v>100</v>
      </c>
      <c r="H245" s="504">
        <v>80</v>
      </c>
      <c r="I245" s="364">
        <f t="shared" si="6"/>
        <v>20</v>
      </c>
    </row>
    <row r="246" spans="1:9" ht="15">
      <c r="A246" s="98">
        <v>238</v>
      </c>
      <c r="B246" s="515" t="s">
        <v>913</v>
      </c>
      <c r="C246" s="515" t="s">
        <v>1376</v>
      </c>
      <c r="D246" s="516" t="s">
        <v>1377</v>
      </c>
      <c r="E246" s="494" t="s">
        <v>828</v>
      </c>
      <c r="F246" s="98" t="s">
        <v>333</v>
      </c>
      <c r="G246" s="495">
        <f t="shared" si="5"/>
        <v>100</v>
      </c>
      <c r="H246" s="504">
        <v>80</v>
      </c>
      <c r="I246" s="364">
        <f t="shared" si="6"/>
        <v>20</v>
      </c>
    </row>
    <row r="247" spans="1:9" ht="15">
      <c r="A247" s="98">
        <v>239</v>
      </c>
      <c r="B247" s="515" t="s">
        <v>1378</v>
      </c>
      <c r="C247" s="515" t="s">
        <v>1379</v>
      </c>
      <c r="D247" s="516" t="s">
        <v>1380</v>
      </c>
      <c r="E247" s="494" t="s">
        <v>828</v>
      </c>
      <c r="F247" s="98" t="s">
        <v>333</v>
      </c>
      <c r="G247" s="495">
        <f t="shared" si="5"/>
        <v>100</v>
      </c>
      <c r="H247" s="504">
        <v>80</v>
      </c>
      <c r="I247" s="364">
        <f t="shared" si="6"/>
        <v>20</v>
      </c>
    </row>
    <row r="248" spans="1:9" ht="15">
      <c r="A248" s="98">
        <v>240</v>
      </c>
      <c r="B248" s="515" t="s">
        <v>1237</v>
      </c>
      <c r="C248" s="517" t="s">
        <v>1381</v>
      </c>
      <c r="D248" s="516" t="s">
        <v>1382</v>
      </c>
      <c r="E248" s="494" t="s">
        <v>828</v>
      </c>
      <c r="F248" s="98" t="s">
        <v>333</v>
      </c>
      <c r="G248" s="495">
        <f t="shared" si="5"/>
        <v>100</v>
      </c>
      <c r="H248" s="504">
        <v>80</v>
      </c>
      <c r="I248" s="364">
        <f t="shared" si="6"/>
        <v>20</v>
      </c>
    </row>
    <row r="249" spans="1:9" ht="15">
      <c r="A249" s="98">
        <v>241</v>
      </c>
      <c r="B249" s="515" t="s">
        <v>913</v>
      </c>
      <c r="C249" s="515" t="s">
        <v>1383</v>
      </c>
      <c r="D249" s="516" t="s">
        <v>1384</v>
      </c>
      <c r="E249" s="494" t="s">
        <v>828</v>
      </c>
      <c r="F249" s="98" t="s">
        <v>333</v>
      </c>
      <c r="G249" s="495">
        <f t="shared" si="5"/>
        <v>100</v>
      </c>
      <c r="H249" s="504">
        <v>80</v>
      </c>
      <c r="I249" s="364">
        <f t="shared" si="6"/>
        <v>20</v>
      </c>
    </row>
    <row r="250" spans="1:9" ht="15">
      <c r="A250" s="98">
        <v>242</v>
      </c>
      <c r="B250" s="515" t="s">
        <v>1301</v>
      </c>
      <c r="C250" s="515" t="s">
        <v>1383</v>
      </c>
      <c r="D250" s="516" t="s">
        <v>1385</v>
      </c>
      <c r="E250" s="494" t="s">
        <v>828</v>
      </c>
      <c r="F250" s="98" t="s">
        <v>333</v>
      </c>
      <c r="G250" s="495">
        <f t="shared" si="5"/>
        <v>100</v>
      </c>
      <c r="H250" s="504">
        <v>80</v>
      </c>
      <c r="I250" s="364">
        <f t="shared" si="6"/>
        <v>20</v>
      </c>
    </row>
    <row r="251" spans="1:9" ht="15">
      <c r="A251" s="98">
        <v>243</v>
      </c>
      <c r="B251" s="515" t="s">
        <v>1386</v>
      </c>
      <c r="C251" s="515" t="s">
        <v>1387</v>
      </c>
      <c r="D251" s="516" t="s">
        <v>1388</v>
      </c>
      <c r="E251" s="494" t="s">
        <v>828</v>
      </c>
      <c r="F251" s="98" t="s">
        <v>333</v>
      </c>
      <c r="G251" s="495">
        <f t="shared" si="5"/>
        <v>100</v>
      </c>
      <c r="H251" s="504">
        <v>80</v>
      </c>
      <c r="I251" s="364">
        <f t="shared" si="6"/>
        <v>20</v>
      </c>
    </row>
    <row r="252" spans="1:9" ht="15">
      <c r="A252" s="98">
        <v>244</v>
      </c>
      <c r="B252" s="515" t="s">
        <v>1389</v>
      </c>
      <c r="C252" s="515" t="s">
        <v>1390</v>
      </c>
      <c r="D252" s="516" t="s">
        <v>1391</v>
      </c>
      <c r="E252" s="494" t="s">
        <v>828</v>
      </c>
      <c r="F252" s="98" t="s">
        <v>333</v>
      </c>
      <c r="G252" s="495">
        <f t="shared" si="5"/>
        <v>100</v>
      </c>
      <c r="H252" s="504">
        <v>80</v>
      </c>
      <c r="I252" s="364">
        <f t="shared" si="6"/>
        <v>20</v>
      </c>
    </row>
    <row r="253" spans="1:9" ht="15">
      <c r="A253" s="98">
        <v>245</v>
      </c>
      <c r="B253" s="515" t="s">
        <v>1392</v>
      </c>
      <c r="C253" s="515" t="s">
        <v>1098</v>
      </c>
      <c r="D253" s="516" t="s">
        <v>1393</v>
      </c>
      <c r="E253" s="494" t="s">
        <v>828</v>
      </c>
      <c r="F253" s="98" t="s">
        <v>333</v>
      </c>
      <c r="G253" s="495">
        <f t="shared" ref="G253:G316" si="7">H253/0.8</f>
        <v>100</v>
      </c>
      <c r="H253" s="504">
        <v>80</v>
      </c>
      <c r="I253" s="364">
        <f t="shared" ref="I253:I316" si="8">H253*0.25</f>
        <v>20</v>
      </c>
    </row>
    <row r="254" spans="1:9" ht="15">
      <c r="A254" s="98">
        <v>246</v>
      </c>
      <c r="B254" s="515" t="s">
        <v>1394</v>
      </c>
      <c r="C254" s="515" t="s">
        <v>1395</v>
      </c>
      <c r="D254" s="516" t="s">
        <v>1396</v>
      </c>
      <c r="E254" s="494" t="s">
        <v>828</v>
      </c>
      <c r="F254" s="98" t="s">
        <v>333</v>
      </c>
      <c r="G254" s="495">
        <f t="shared" si="7"/>
        <v>100</v>
      </c>
      <c r="H254" s="504">
        <v>80</v>
      </c>
      <c r="I254" s="364">
        <f t="shared" si="8"/>
        <v>20</v>
      </c>
    </row>
    <row r="255" spans="1:9" ht="15">
      <c r="A255" s="98">
        <v>247</v>
      </c>
      <c r="B255" s="515" t="s">
        <v>1397</v>
      </c>
      <c r="C255" s="515" t="s">
        <v>1398</v>
      </c>
      <c r="D255" s="516" t="s">
        <v>1399</v>
      </c>
      <c r="E255" s="494" t="s">
        <v>828</v>
      </c>
      <c r="F255" s="98" t="s">
        <v>333</v>
      </c>
      <c r="G255" s="495">
        <f t="shared" si="7"/>
        <v>100</v>
      </c>
      <c r="H255" s="504">
        <v>80</v>
      </c>
      <c r="I255" s="364">
        <f t="shared" si="8"/>
        <v>20</v>
      </c>
    </row>
    <row r="256" spans="1:9" ht="15">
      <c r="A256" s="98">
        <v>248</v>
      </c>
      <c r="B256" s="515" t="s">
        <v>1296</v>
      </c>
      <c r="C256" s="515" t="s">
        <v>1400</v>
      </c>
      <c r="D256" s="516" t="s">
        <v>1401</v>
      </c>
      <c r="E256" s="494" t="s">
        <v>828</v>
      </c>
      <c r="F256" s="98" t="s">
        <v>333</v>
      </c>
      <c r="G256" s="495">
        <f t="shared" si="7"/>
        <v>100</v>
      </c>
      <c r="H256" s="504">
        <v>80</v>
      </c>
      <c r="I256" s="364">
        <f t="shared" si="8"/>
        <v>20</v>
      </c>
    </row>
    <row r="257" spans="1:9" ht="15">
      <c r="A257" s="98">
        <v>249</v>
      </c>
      <c r="B257" s="515" t="s">
        <v>1402</v>
      </c>
      <c r="C257" s="515" t="s">
        <v>1400</v>
      </c>
      <c r="D257" s="516" t="s">
        <v>1403</v>
      </c>
      <c r="E257" s="494" t="s">
        <v>828</v>
      </c>
      <c r="F257" s="98" t="s">
        <v>333</v>
      </c>
      <c r="G257" s="495">
        <f t="shared" si="7"/>
        <v>100</v>
      </c>
      <c r="H257" s="504">
        <v>80</v>
      </c>
      <c r="I257" s="364">
        <f t="shared" si="8"/>
        <v>20</v>
      </c>
    </row>
    <row r="258" spans="1:9" ht="15">
      <c r="A258" s="98">
        <v>250</v>
      </c>
      <c r="B258" s="518" t="s">
        <v>1119</v>
      </c>
      <c r="C258" s="518" t="s">
        <v>1404</v>
      </c>
      <c r="D258" s="519" t="s">
        <v>1405</v>
      </c>
      <c r="E258" s="494" t="s">
        <v>828</v>
      </c>
      <c r="F258" s="98" t="s">
        <v>333</v>
      </c>
      <c r="G258" s="495">
        <f t="shared" si="7"/>
        <v>100</v>
      </c>
      <c r="H258" s="504">
        <v>80</v>
      </c>
      <c r="I258" s="364">
        <f t="shared" si="8"/>
        <v>20</v>
      </c>
    </row>
    <row r="259" spans="1:9" ht="15">
      <c r="A259" s="98">
        <v>251</v>
      </c>
      <c r="B259" s="518" t="s">
        <v>1406</v>
      </c>
      <c r="C259" s="518" t="s">
        <v>1398</v>
      </c>
      <c r="D259" s="519">
        <v>19001050712</v>
      </c>
      <c r="E259" s="494" t="s">
        <v>828</v>
      </c>
      <c r="F259" s="98" t="s">
        <v>333</v>
      </c>
      <c r="G259" s="495">
        <f t="shared" si="7"/>
        <v>100</v>
      </c>
      <c r="H259" s="504">
        <v>80</v>
      </c>
      <c r="I259" s="364">
        <f t="shared" si="8"/>
        <v>20</v>
      </c>
    </row>
    <row r="260" spans="1:9" ht="15">
      <c r="A260" s="98">
        <v>252</v>
      </c>
      <c r="B260" s="518" t="s">
        <v>979</v>
      </c>
      <c r="C260" s="518" t="s">
        <v>1407</v>
      </c>
      <c r="D260" s="519" t="s">
        <v>1408</v>
      </c>
      <c r="E260" s="494" t="s">
        <v>828</v>
      </c>
      <c r="F260" s="98" t="s">
        <v>333</v>
      </c>
      <c r="G260" s="495">
        <f t="shared" si="7"/>
        <v>100</v>
      </c>
      <c r="H260" s="504">
        <v>80</v>
      </c>
      <c r="I260" s="364">
        <f t="shared" si="8"/>
        <v>20</v>
      </c>
    </row>
    <row r="261" spans="1:9" ht="15">
      <c r="A261" s="98">
        <v>253</v>
      </c>
      <c r="B261" s="518" t="s">
        <v>1409</v>
      </c>
      <c r="C261" s="518" t="s">
        <v>1410</v>
      </c>
      <c r="D261" s="519" t="s">
        <v>1411</v>
      </c>
      <c r="E261" s="494" t="s">
        <v>828</v>
      </c>
      <c r="F261" s="98" t="s">
        <v>333</v>
      </c>
      <c r="G261" s="495">
        <f t="shared" si="7"/>
        <v>100</v>
      </c>
      <c r="H261" s="504">
        <v>80</v>
      </c>
      <c r="I261" s="364">
        <f t="shared" si="8"/>
        <v>20</v>
      </c>
    </row>
    <row r="262" spans="1:9" ht="15">
      <c r="A262" s="98">
        <v>254</v>
      </c>
      <c r="B262" s="518" t="s">
        <v>913</v>
      </c>
      <c r="C262" s="518" t="s">
        <v>1412</v>
      </c>
      <c r="D262" s="519">
        <v>62011000589</v>
      </c>
      <c r="E262" s="494" t="s">
        <v>828</v>
      </c>
      <c r="F262" s="98" t="s">
        <v>333</v>
      </c>
      <c r="G262" s="495">
        <f t="shared" si="7"/>
        <v>100</v>
      </c>
      <c r="H262" s="504">
        <v>80</v>
      </c>
      <c r="I262" s="364">
        <f t="shared" si="8"/>
        <v>20</v>
      </c>
    </row>
    <row r="263" spans="1:9" ht="15">
      <c r="A263" s="98">
        <v>255</v>
      </c>
      <c r="B263" s="518" t="s">
        <v>979</v>
      </c>
      <c r="C263" s="518" t="s">
        <v>1413</v>
      </c>
      <c r="D263" s="519">
        <v>57001009091</v>
      </c>
      <c r="E263" s="494" t="s">
        <v>828</v>
      </c>
      <c r="F263" s="98" t="s">
        <v>333</v>
      </c>
      <c r="G263" s="495">
        <f t="shared" si="7"/>
        <v>100</v>
      </c>
      <c r="H263" s="504">
        <v>80</v>
      </c>
      <c r="I263" s="364">
        <f t="shared" si="8"/>
        <v>20</v>
      </c>
    </row>
    <row r="264" spans="1:9" ht="15">
      <c r="A264" s="98">
        <v>256</v>
      </c>
      <c r="B264" s="518" t="s">
        <v>1414</v>
      </c>
      <c r="C264" s="518" t="s">
        <v>1415</v>
      </c>
      <c r="D264" s="519" t="s">
        <v>1416</v>
      </c>
      <c r="E264" s="494" t="s">
        <v>828</v>
      </c>
      <c r="F264" s="98" t="s">
        <v>333</v>
      </c>
      <c r="G264" s="495">
        <f t="shared" si="7"/>
        <v>100</v>
      </c>
      <c r="H264" s="504">
        <v>80</v>
      </c>
      <c r="I264" s="364">
        <f t="shared" si="8"/>
        <v>20</v>
      </c>
    </row>
    <row r="265" spans="1:9" ht="15">
      <c r="A265" s="98">
        <v>257</v>
      </c>
      <c r="B265" s="518" t="s">
        <v>913</v>
      </c>
      <c r="C265" s="518" t="s">
        <v>1417</v>
      </c>
      <c r="D265" s="519" t="s">
        <v>1418</v>
      </c>
      <c r="E265" s="494" t="s">
        <v>828</v>
      </c>
      <c r="F265" s="98" t="s">
        <v>333</v>
      </c>
      <c r="G265" s="495">
        <f t="shared" si="7"/>
        <v>100</v>
      </c>
      <c r="H265" s="504">
        <v>80</v>
      </c>
      <c r="I265" s="364">
        <f t="shared" si="8"/>
        <v>20</v>
      </c>
    </row>
    <row r="266" spans="1:9" ht="15">
      <c r="A266" s="98">
        <v>258</v>
      </c>
      <c r="B266" s="518" t="s">
        <v>1419</v>
      </c>
      <c r="C266" s="518" t="s">
        <v>1420</v>
      </c>
      <c r="D266" s="519" t="s">
        <v>1421</v>
      </c>
      <c r="E266" s="494" t="s">
        <v>828</v>
      </c>
      <c r="F266" s="98" t="s">
        <v>333</v>
      </c>
      <c r="G266" s="495">
        <f t="shared" si="7"/>
        <v>100</v>
      </c>
      <c r="H266" s="504">
        <v>80</v>
      </c>
      <c r="I266" s="364">
        <f t="shared" si="8"/>
        <v>20</v>
      </c>
    </row>
    <row r="267" spans="1:9" ht="15">
      <c r="A267" s="98">
        <v>259</v>
      </c>
      <c r="B267" s="518" t="s">
        <v>851</v>
      </c>
      <c r="C267" s="518" t="s">
        <v>1413</v>
      </c>
      <c r="D267" s="519">
        <v>57001049753</v>
      </c>
      <c r="E267" s="494" t="s">
        <v>828</v>
      </c>
      <c r="F267" s="98" t="s">
        <v>333</v>
      </c>
      <c r="G267" s="495">
        <f t="shared" si="7"/>
        <v>100</v>
      </c>
      <c r="H267" s="504">
        <v>80</v>
      </c>
      <c r="I267" s="364">
        <f t="shared" si="8"/>
        <v>20</v>
      </c>
    </row>
    <row r="268" spans="1:9" ht="15">
      <c r="A268" s="98">
        <v>260</v>
      </c>
      <c r="B268" s="518" t="s">
        <v>1119</v>
      </c>
      <c r="C268" s="518" t="s">
        <v>1287</v>
      </c>
      <c r="D268" s="519" t="s">
        <v>1422</v>
      </c>
      <c r="E268" s="494" t="s">
        <v>828</v>
      </c>
      <c r="F268" s="98" t="s">
        <v>333</v>
      </c>
      <c r="G268" s="495">
        <f t="shared" si="7"/>
        <v>100</v>
      </c>
      <c r="H268" s="504">
        <v>80</v>
      </c>
      <c r="I268" s="364">
        <f t="shared" si="8"/>
        <v>20</v>
      </c>
    </row>
    <row r="269" spans="1:9" ht="15">
      <c r="A269" s="98">
        <v>261</v>
      </c>
      <c r="B269" s="518" t="s">
        <v>979</v>
      </c>
      <c r="C269" s="518" t="s">
        <v>1332</v>
      </c>
      <c r="D269" s="519">
        <v>59001063632</v>
      </c>
      <c r="E269" s="494" t="s">
        <v>828</v>
      </c>
      <c r="F269" s="98" t="s">
        <v>333</v>
      </c>
      <c r="G269" s="495">
        <f t="shared" si="7"/>
        <v>100</v>
      </c>
      <c r="H269" s="504">
        <v>80</v>
      </c>
      <c r="I269" s="364">
        <f t="shared" si="8"/>
        <v>20</v>
      </c>
    </row>
    <row r="270" spans="1:9" ht="15">
      <c r="A270" s="98">
        <v>262</v>
      </c>
      <c r="B270" s="518" t="s">
        <v>1423</v>
      </c>
      <c r="C270" s="518" t="s">
        <v>1424</v>
      </c>
      <c r="D270" s="519">
        <v>62001037323</v>
      </c>
      <c r="E270" s="494" t="s">
        <v>828</v>
      </c>
      <c r="F270" s="98" t="s">
        <v>333</v>
      </c>
      <c r="G270" s="495">
        <f t="shared" si="7"/>
        <v>100</v>
      </c>
      <c r="H270" s="504">
        <v>80</v>
      </c>
      <c r="I270" s="364">
        <f t="shared" si="8"/>
        <v>20</v>
      </c>
    </row>
    <row r="271" spans="1:9" ht="15">
      <c r="A271" s="98">
        <v>263</v>
      </c>
      <c r="B271" s="518" t="s">
        <v>937</v>
      </c>
      <c r="C271" s="518" t="s">
        <v>1425</v>
      </c>
      <c r="D271" s="519">
        <v>62001041594</v>
      </c>
      <c r="E271" s="494" t="s">
        <v>828</v>
      </c>
      <c r="F271" s="98" t="s">
        <v>333</v>
      </c>
      <c r="G271" s="495">
        <f t="shared" si="7"/>
        <v>100</v>
      </c>
      <c r="H271" s="504">
        <v>80</v>
      </c>
      <c r="I271" s="364">
        <f t="shared" si="8"/>
        <v>20</v>
      </c>
    </row>
    <row r="272" spans="1:9" ht="15">
      <c r="A272" s="98">
        <v>264</v>
      </c>
      <c r="B272" s="518" t="s">
        <v>817</v>
      </c>
      <c r="C272" s="518" t="s">
        <v>1426</v>
      </c>
      <c r="D272" s="519" t="s">
        <v>1427</v>
      </c>
      <c r="E272" s="494" t="s">
        <v>828</v>
      </c>
      <c r="F272" s="98" t="s">
        <v>333</v>
      </c>
      <c r="G272" s="495">
        <f t="shared" si="7"/>
        <v>100</v>
      </c>
      <c r="H272" s="504">
        <v>80</v>
      </c>
      <c r="I272" s="364">
        <f t="shared" si="8"/>
        <v>20</v>
      </c>
    </row>
    <row r="273" spans="1:9" ht="15">
      <c r="A273" s="98">
        <v>265</v>
      </c>
      <c r="B273" s="518" t="s">
        <v>1428</v>
      </c>
      <c r="C273" s="518" t="s">
        <v>1429</v>
      </c>
      <c r="D273" s="519" t="s">
        <v>1430</v>
      </c>
      <c r="E273" s="494" t="s">
        <v>828</v>
      </c>
      <c r="F273" s="98" t="s">
        <v>333</v>
      </c>
      <c r="G273" s="495">
        <f t="shared" si="7"/>
        <v>100</v>
      </c>
      <c r="H273" s="504">
        <v>80</v>
      </c>
      <c r="I273" s="364">
        <f t="shared" si="8"/>
        <v>20</v>
      </c>
    </row>
    <row r="274" spans="1:9" ht="15">
      <c r="A274" s="98">
        <v>266</v>
      </c>
      <c r="B274" s="518" t="s">
        <v>859</v>
      </c>
      <c r="C274" s="518" t="s">
        <v>1431</v>
      </c>
      <c r="D274" s="519" t="s">
        <v>1432</v>
      </c>
      <c r="E274" s="494" t="s">
        <v>828</v>
      </c>
      <c r="F274" s="98" t="s">
        <v>333</v>
      </c>
      <c r="G274" s="495">
        <f t="shared" si="7"/>
        <v>100</v>
      </c>
      <c r="H274" s="504">
        <v>80</v>
      </c>
      <c r="I274" s="364">
        <f t="shared" si="8"/>
        <v>20</v>
      </c>
    </row>
    <row r="275" spans="1:9" ht="15">
      <c r="A275" s="98">
        <v>267</v>
      </c>
      <c r="B275" s="518" t="s">
        <v>1026</v>
      </c>
      <c r="C275" s="518" t="s">
        <v>1205</v>
      </c>
      <c r="D275" s="519" t="s">
        <v>1433</v>
      </c>
      <c r="E275" s="494" t="s">
        <v>828</v>
      </c>
      <c r="F275" s="98" t="s">
        <v>333</v>
      </c>
      <c r="G275" s="495">
        <f t="shared" si="7"/>
        <v>100</v>
      </c>
      <c r="H275" s="504">
        <v>80</v>
      </c>
      <c r="I275" s="364">
        <f t="shared" si="8"/>
        <v>20</v>
      </c>
    </row>
    <row r="276" spans="1:9" ht="15">
      <c r="A276" s="98">
        <v>268</v>
      </c>
      <c r="B276" s="518" t="s">
        <v>913</v>
      </c>
      <c r="C276" s="518" t="s">
        <v>1431</v>
      </c>
      <c r="D276" s="519" t="s">
        <v>1434</v>
      </c>
      <c r="E276" s="494" t="s">
        <v>828</v>
      </c>
      <c r="F276" s="98" t="s">
        <v>333</v>
      </c>
      <c r="G276" s="495">
        <f t="shared" si="7"/>
        <v>100</v>
      </c>
      <c r="H276" s="504">
        <v>80</v>
      </c>
      <c r="I276" s="364">
        <f t="shared" si="8"/>
        <v>20</v>
      </c>
    </row>
    <row r="277" spans="1:9" ht="15">
      <c r="A277" s="98">
        <v>269</v>
      </c>
      <c r="B277" s="518" t="s">
        <v>1237</v>
      </c>
      <c r="C277" s="518" t="s">
        <v>1435</v>
      </c>
      <c r="D277" s="519" t="s">
        <v>1436</v>
      </c>
      <c r="E277" s="494" t="s">
        <v>828</v>
      </c>
      <c r="F277" s="98" t="s">
        <v>333</v>
      </c>
      <c r="G277" s="495">
        <f t="shared" si="7"/>
        <v>100</v>
      </c>
      <c r="H277" s="504">
        <v>80</v>
      </c>
      <c r="I277" s="364">
        <f t="shared" si="8"/>
        <v>20</v>
      </c>
    </row>
    <row r="278" spans="1:9" ht="15">
      <c r="A278" s="98">
        <v>270</v>
      </c>
      <c r="B278" s="518" t="s">
        <v>1255</v>
      </c>
      <c r="C278" s="518" t="s">
        <v>1437</v>
      </c>
      <c r="D278" s="519" t="s">
        <v>1438</v>
      </c>
      <c r="E278" s="494" t="s">
        <v>828</v>
      </c>
      <c r="F278" s="98" t="s">
        <v>333</v>
      </c>
      <c r="G278" s="495">
        <f t="shared" si="7"/>
        <v>100</v>
      </c>
      <c r="H278" s="504">
        <v>80</v>
      </c>
      <c r="I278" s="364">
        <f t="shared" si="8"/>
        <v>20</v>
      </c>
    </row>
    <row r="279" spans="1:9" ht="15">
      <c r="A279" s="98">
        <v>271</v>
      </c>
      <c r="B279" s="518" t="s">
        <v>979</v>
      </c>
      <c r="C279" s="518" t="s">
        <v>1439</v>
      </c>
      <c r="D279" s="519" t="s">
        <v>1440</v>
      </c>
      <c r="E279" s="494" t="s">
        <v>828</v>
      </c>
      <c r="F279" s="98" t="s">
        <v>333</v>
      </c>
      <c r="G279" s="495">
        <f t="shared" si="7"/>
        <v>100</v>
      </c>
      <c r="H279" s="504">
        <v>80</v>
      </c>
      <c r="I279" s="364">
        <f t="shared" si="8"/>
        <v>20</v>
      </c>
    </row>
    <row r="280" spans="1:9" ht="15">
      <c r="A280" s="98">
        <v>272</v>
      </c>
      <c r="B280" s="518" t="s">
        <v>1441</v>
      </c>
      <c r="C280" s="518" t="s">
        <v>1442</v>
      </c>
      <c r="D280" s="519" t="s">
        <v>1443</v>
      </c>
      <c r="E280" s="494" t="s">
        <v>828</v>
      </c>
      <c r="F280" s="98" t="s">
        <v>333</v>
      </c>
      <c r="G280" s="495">
        <f t="shared" si="7"/>
        <v>100</v>
      </c>
      <c r="H280" s="504">
        <v>80</v>
      </c>
      <c r="I280" s="364">
        <f t="shared" si="8"/>
        <v>20</v>
      </c>
    </row>
    <row r="281" spans="1:9" ht="15">
      <c r="A281" s="98">
        <v>273</v>
      </c>
      <c r="B281" s="518" t="s">
        <v>1199</v>
      </c>
      <c r="C281" s="518" t="s">
        <v>1444</v>
      </c>
      <c r="D281" s="519" t="s">
        <v>1445</v>
      </c>
      <c r="E281" s="494" t="s">
        <v>828</v>
      </c>
      <c r="F281" s="98" t="s">
        <v>333</v>
      </c>
      <c r="G281" s="495">
        <f t="shared" si="7"/>
        <v>100</v>
      </c>
      <c r="H281" s="504">
        <v>80</v>
      </c>
      <c r="I281" s="364">
        <f t="shared" si="8"/>
        <v>20</v>
      </c>
    </row>
    <row r="282" spans="1:9" ht="15">
      <c r="A282" s="98">
        <v>274</v>
      </c>
      <c r="B282" s="518" t="s">
        <v>1441</v>
      </c>
      <c r="C282" s="518" t="s">
        <v>1444</v>
      </c>
      <c r="D282" s="519" t="s">
        <v>1446</v>
      </c>
      <c r="E282" s="494" t="s">
        <v>828</v>
      </c>
      <c r="F282" s="98" t="s">
        <v>333</v>
      </c>
      <c r="G282" s="495">
        <f t="shared" si="7"/>
        <v>100</v>
      </c>
      <c r="H282" s="504">
        <v>80</v>
      </c>
      <c r="I282" s="364">
        <f t="shared" si="8"/>
        <v>20</v>
      </c>
    </row>
    <row r="283" spans="1:9" ht="15">
      <c r="A283" s="98">
        <v>275</v>
      </c>
      <c r="B283" s="518" t="s">
        <v>1301</v>
      </c>
      <c r="C283" s="518" t="s">
        <v>1447</v>
      </c>
      <c r="D283" s="519" t="s">
        <v>1448</v>
      </c>
      <c r="E283" s="494" t="s">
        <v>828</v>
      </c>
      <c r="F283" s="98" t="s">
        <v>333</v>
      </c>
      <c r="G283" s="495">
        <f t="shared" si="7"/>
        <v>100</v>
      </c>
      <c r="H283" s="504">
        <v>80</v>
      </c>
      <c r="I283" s="364">
        <f t="shared" si="8"/>
        <v>20</v>
      </c>
    </row>
    <row r="284" spans="1:9" ht="15">
      <c r="A284" s="98">
        <v>276</v>
      </c>
      <c r="B284" s="518" t="s">
        <v>1023</v>
      </c>
      <c r="C284" s="518" t="s">
        <v>1449</v>
      </c>
      <c r="D284" s="519" t="s">
        <v>1450</v>
      </c>
      <c r="E284" s="494" t="s">
        <v>828</v>
      </c>
      <c r="F284" s="98" t="s">
        <v>333</v>
      </c>
      <c r="G284" s="495">
        <f t="shared" si="7"/>
        <v>100</v>
      </c>
      <c r="H284" s="504">
        <v>80</v>
      </c>
      <c r="I284" s="364">
        <f t="shared" si="8"/>
        <v>20</v>
      </c>
    </row>
    <row r="285" spans="1:9" ht="15">
      <c r="A285" s="98">
        <v>277</v>
      </c>
      <c r="B285" s="518" t="s">
        <v>1451</v>
      </c>
      <c r="C285" s="518" t="s">
        <v>1452</v>
      </c>
      <c r="D285" s="519" t="s">
        <v>1453</v>
      </c>
      <c r="E285" s="494" t="s">
        <v>828</v>
      </c>
      <c r="F285" s="98" t="s">
        <v>333</v>
      </c>
      <c r="G285" s="495">
        <f t="shared" si="7"/>
        <v>100</v>
      </c>
      <c r="H285" s="504">
        <v>80</v>
      </c>
      <c r="I285" s="364">
        <f t="shared" si="8"/>
        <v>20</v>
      </c>
    </row>
    <row r="286" spans="1:9" ht="15">
      <c r="A286" s="98">
        <v>278</v>
      </c>
      <c r="B286" s="518" t="s">
        <v>1246</v>
      </c>
      <c r="C286" s="518" t="s">
        <v>1454</v>
      </c>
      <c r="D286" s="519">
        <v>53001042355</v>
      </c>
      <c r="E286" s="494" t="s">
        <v>828</v>
      </c>
      <c r="F286" s="98" t="s">
        <v>333</v>
      </c>
      <c r="G286" s="495">
        <f t="shared" si="7"/>
        <v>100</v>
      </c>
      <c r="H286" s="504">
        <v>80</v>
      </c>
      <c r="I286" s="364">
        <f t="shared" si="8"/>
        <v>20</v>
      </c>
    </row>
    <row r="287" spans="1:9" ht="15">
      <c r="A287" s="98">
        <v>279</v>
      </c>
      <c r="B287" s="518" t="s">
        <v>843</v>
      </c>
      <c r="C287" s="518" t="s">
        <v>1455</v>
      </c>
      <c r="D287" s="519">
        <v>37001045774</v>
      </c>
      <c r="E287" s="494" t="s">
        <v>828</v>
      </c>
      <c r="F287" s="98" t="s">
        <v>333</v>
      </c>
      <c r="G287" s="495">
        <f t="shared" si="7"/>
        <v>100</v>
      </c>
      <c r="H287" s="504">
        <v>80</v>
      </c>
      <c r="I287" s="364">
        <f t="shared" si="8"/>
        <v>20</v>
      </c>
    </row>
    <row r="288" spans="1:9" ht="15">
      <c r="A288" s="98">
        <v>280</v>
      </c>
      <c r="B288" s="518" t="s">
        <v>1456</v>
      </c>
      <c r="C288" s="518" t="s">
        <v>1457</v>
      </c>
      <c r="D288" s="519" t="s">
        <v>1458</v>
      </c>
      <c r="E288" s="494" t="s">
        <v>828</v>
      </c>
      <c r="F288" s="98" t="s">
        <v>333</v>
      </c>
      <c r="G288" s="495">
        <f t="shared" si="7"/>
        <v>100</v>
      </c>
      <c r="H288" s="504">
        <v>80</v>
      </c>
      <c r="I288" s="364">
        <f t="shared" si="8"/>
        <v>20</v>
      </c>
    </row>
    <row r="289" spans="1:9" ht="15">
      <c r="A289" s="98">
        <v>281</v>
      </c>
      <c r="B289" s="518" t="s">
        <v>817</v>
      </c>
      <c r="C289" s="518" t="s">
        <v>1039</v>
      </c>
      <c r="D289" s="519" t="s">
        <v>1459</v>
      </c>
      <c r="E289" s="494" t="s">
        <v>828</v>
      </c>
      <c r="F289" s="98" t="s">
        <v>333</v>
      </c>
      <c r="G289" s="495">
        <f t="shared" si="7"/>
        <v>100</v>
      </c>
      <c r="H289" s="504">
        <v>80</v>
      </c>
      <c r="I289" s="364">
        <f t="shared" si="8"/>
        <v>20</v>
      </c>
    </row>
    <row r="290" spans="1:9" ht="15">
      <c r="A290" s="98">
        <v>282</v>
      </c>
      <c r="B290" s="518" t="s">
        <v>859</v>
      </c>
      <c r="C290" s="518" t="s">
        <v>1460</v>
      </c>
      <c r="D290" s="519" t="s">
        <v>1461</v>
      </c>
      <c r="E290" s="494" t="s">
        <v>828</v>
      </c>
      <c r="F290" s="98" t="s">
        <v>333</v>
      </c>
      <c r="G290" s="495">
        <f t="shared" si="7"/>
        <v>100</v>
      </c>
      <c r="H290" s="504">
        <v>80</v>
      </c>
      <c r="I290" s="364">
        <f t="shared" si="8"/>
        <v>20</v>
      </c>
    </row>
    <row r="291" spans="1:9" ht="15">
      <c r="A291" s="98">
        <v>283</v>
      </c>
      <c r="B291" s="518" t="s">
        <v>1462</v>
      </c>
      <c r="C291" s="518" t="s">
        <v>1463</v>
      </c>
      <c r="D291" s="519" t="s">
        <v>1464</v>
      </c>
      <c r="E291" s="494" t="s">
        <v>828</v>
      </c>
      <c r="F291" s="98" t="s">
        <v>333</v>
      </c>
      <c r="G291" s="495">
        <f t="shared" si="7"/>
        <v>100</v>
      </c>
      <c r="H291" s="504">
        <v>80</v>
      </c>
      <c r="I291" s="364">
        <f t="shared" si="8"/>
        <v>20</v>
      </c>
    </row>
    <row r="292" spans="1:9" ht="15">
      <c r="A292" s="98">
        <v>284</v>
      </c>
      <c r="B292" s="518" t="s">
        <v>1465</v>
      </c>
      <c r="C292" s="518" t="s">
        <v>1466</v>
      </c>
      <c r="D292" s="519" t="s">
        <v>1467</v>
      </c>
      <c r="E292" s="494" t="s">
        <v>828</v>
      </c>
      <c r="F292" s="98" t="s">
        <v>333</v>
      </c>
      <c r="G292" s="495">
        <f t="shared" si="7"/>
        <v>100</v>
      </c>
      <c r="H292" s="504">
        <v>80</v>
      </c>
      <c r="I292" s="364">
        <f t="shared" si="8"/>
        <v>20</v>
      </c>
    </row>
    <row r="293" spans="1:9" ht="15">
      <c r="A293" s="98">
        <v>285</v>
      </c>
      <c r="B293" s="518" t="s">
        <v>1468</v>
      </c>
      <c r="C293" s="518" t="s">
        <v>1469</v>
      </c>
      <c r="D293" s="519" t="s">
        <v>1470</v>
      </c>
      <c r="E293" s="494" t="s">
        <v>828</v>
      </c>
      <c r="F293" s="98" t="s">
        <v>333</v>
      </c>
      <c r="G293" s="495">
        <f t="shared" si="7"/>
        <v>100</v>
      </c>
      <c r="H293" s="504">
        <v>80</v>
      </c>
      <c r="I293" s="364">
        <f t="shared" si="8"/>
        <v>20</v>
      </c>
    </row>
    <row r="294" spans="1:9" ht="15">
      <c r="A294" s="98">
        <v>286</v>
      </c>
      <c r="B294" s="518" t="s">
        <v>1471</v>
      </c>
      <c r="C294" s="518" t="s">
        <v>1466</v>
      </c>
      <c r="D294" s="519" t="s">
        <v>1472</v>
      </c>
      <c r="E294" s="494" t="s">
        <v>828</v>
      </c>
      <c r="F294" s="98" t="s">
        <v>333</v>
      </c>
      <c r="G294" s="495">
        <f t="shared" si="7"/>
        <v>100</v>
      </c>
      <c r="H294" s="504">
        <v>80</v>
      </c>
      <c r="I294" s="364">
        <f t="shared" si="8"/>
        <v>20</v>
      </c>
    </row>
    <row r="295" spans="1:9" ht="15">
      <c r="A295" s="98">
        <v>287</v>
      </c>
      <c r="B295" s="518" t="s">
        <v>1260</v>
      </c>
      <c r="C295" s="518" t="s">
        <v>1344</v>
      </c>
      <c r="D295" s="519" t="s">
        <v>1473</v>
      </c>
      <c r="E295" s="494" t="s">
        <v>828</v>
      </c>
      <c r="F295" s="98" t="s">
        <v>333</v>
      </c>
      <c r="G295" s="495">
        <f t="shared" si="7"/>
        <v>100</v>
      </c>
      <c r="H295" s="504">
        <v>80</v>
      </c>
      <c r="I295" s="364">
        <f t="shared" si="8"/>
        <v>20</v>
      </c>
    </row>
    <row r="296" spans="1:9" ht="15">
      <c r="A296" s="98">
        <v>288</v>
      </c>
      <c r="B296" s="518" t="s">
        <v>1474</v>
      </c>
      <c r="C296" s="518" t="s">
        <v>865</v>
      </c>
      <c r="D296" s="519" t="s">
        <v>1475</v>
      </c>
      <c r="E296" s="494" t="s">
        <v>828</v>
      </c>
      <c r="F296" s="98" t="s">
        <v>333</v>
      </c>
      <c r="G296" s="495">
        <f t="shared" si="7"/>
        <v>100</v>
      </c>
      <c r="H296" s="504">
        <v>80</v>
      </c>
      <c r="I296" s="364">
        <f t="shared" si="8"/>
        <v>20</v>
      </c>
    </row>
    <row r="297" spans="1:9" ht="15">
      <c r="A297" s="98">
        <v>289</v>
      </c>
      <c r="B297" s="518" t="s">
        <v>835</v>
      </c>
      <c r="C297" s="518" t="s">
        <v>1227</v>
      </c>
      <c r="D297" s="519" t="s">
        <v>1476</v>
      </c>
      <c r="E297" s="494" t="s">
        <v>828</v>
      </c>
      <c r="F297" s="98" t="s">
        <v>333</v>
      </c>
      <c r="G297" s="495">
        <f t="shared" si="7"/>
        <v>100</v>
      </c>
      <c r="H297" s="504">
        <v>80</v>
      </c>
      <c r="I297" s="364">
        <f t="shared" si="8"/>
        <v>20</v>
      </c>
    </row>
    <row r="298" spans="1:9" ht="15">
      <c r="A298" s="98">
        <v>290</v>
      </c>
      <c r="B298" s="518" t="s">
        <v>1477</v>
      </c>
      <c r="C298" s="518" t="s">
        <v>1478</v>
      </c>
      <c r="D298" s="519" t="s">
        <v>1479</v>
      </c>
      <c r="E298" s="494" t="s">
        <v>828</v>
      </c>
      <c r="F298" s="98" t="s">
        <v>333</v>
      </c>
      <c r="G298" s="495">
        <f t="shared" si="7"/>
        <v>100</v>
      </c>
      <c r="H298" s="504">
        <v>80</v>
      </c>
      <c r="I298" s="364">
        <f t="shared" si="8"/>
        <v>20</v>
      </c>
    </row>
    <row r="299" spans="1:9" ht="15">
      <c r="A299" s="98">
        <v>291</v>
      </c>
      <c r="B299" s="518" t="s">
        <v>1480</v>
      </c>
      <c r="C299" s="520" t="s">
        <v>1481</v>
      </c>
      <c r="D299" s="519" t="s">
        <v>1482</v>
      </c>
      <c r="E299" s="494" t="s">
        <v>828</v>
      </c>
      <c r="F299" s="98" t="s">
        <v>333</v>
      </c>
      <c r="G299" s="495">
        <f t="shared" si="7"/>
        <v>100</v>
      </c>
      <c r="H299" s="504">
        <v>80</v>
      </c>
      <c r="I299" s="364">
        <f t="shared" si="8"/>
        <v>20</v>
      </c>
    </row>
    <row r="300" spans="1:9" ht="15">
      <c r="A300" s="98">
        <v>292</v>
      </c>
      <c r="B300" s="518" t="s">
        <v>942</v>
      </c>
      <c r="C300" s="518" t="s">
        <v>1483</v>
      </c>
      <c r="D300" s="519" t="s">
        <v>1484</v>
      </c>
      <c r="E300" s="494" t="s">
        <v>828</v>
      </c>
      <c r="F300" s="98" t="s">
        <v>333</v>
      </c>
      <c r="G300" s="495">
        <f t="shared" si="7"/>
        <v>100</v>
      </c>
      <c r="H300" s="504">
        <v>80</v>
      </c>
      <c r="I300" s="364">
        <f t="shared" si="8"/>
        <v>20</v>
      </c>
    </row>
    <row r="301" spans="1:9" ht="15">
      <c r="A301" s="98">
        <v>293</v>
      </c>
      <c r="B301" s="518" t="s">
        <v>1485</v>
      </c>
      <c r="C301" s="518" t="s">
        <v>1486</v>
      </c>
      <c r="D301" s="519" t="s">
        <v>1487</v>
      </c>
      <c r="E301" s="494" t="s">
        <v>828</v>
      </c>
      <c r="F301" s="98" t="s">
        <v>333</v>
      </c>
      <c r="G301" s="495">
        <f t="shared" si="7"/>
        <v>100</v>
      </c>
      <c r="H301" s="504">
        <v>80</v>
      </c>
      <c r="I301" s="364">
        <f t="shared" si="8"/>
        <v>20</v>
      </c>
    </row>
    <row r="302" spans="1:9" ht="15">
      <c r="A302" s="98">
        <v>294</v>
      </c>
      <c r="B302" s="518" t="s">
        <v>913</v>
      </c>
      <c r="C302" s="518" t="s">
        <v>1488</v>
      </c>
      <c r="D302" s="519">
        <v>42001011529</v>
      </c>
      <c r="E302" s="494" t="s">
        <v>828</v>
      </c>
      <c r="F302" s="98" t="s">
        <v>333</v>
      </c>
      <c r="G302" s="495">
        <f t="shared" si="7"/>
        <v>100</v>
      </c>
      <c r="H302" s="504">
        <v>80</v>
      </c>
      <c r="I302" s="364">
        <f t="shared" si="8"/>
        <v>20</v>
      </c>
    </row>
    <row r="303" spans="1:9" ht="15">
      <c r="A303" s="98">
        <v>295</v>
      </c>
      <c r="B303" s="518" t="s">
        <v>910</v>
      </c>
      <c r="C303" s="518" t="s">
        <v>1489</v>
      </c>
      <c r="D303" s="519" t="s">
        <v>1490</v>
      </c>
      <c r="E303" s="494" t="s">
        <v>828</v>
      </c>
      <c r="F303" s="98" t="s">
        <v>333</v>
      </c>
      <c r="G303" s="495">
        <f t="shared" si="7"/>
        <v>100</v>
      </c>
      <c r="H303" s="504">
        <v>80</v>
      </c>
      <c r="I303" s="364">
        <f t="shared" si="8"/>
        <v>20</v>
      </c>
    </row>
    <row r="304" spans="1:9" ht="15">
      <c r="A304" s="98">
        <v>296</v>
      </c>
      <c r="B304" s="518" t="s">
        <v>1491</v>
      </c>
      <c r="C304" s="520" t="s">
        <v>1481</v>
      </c>
      <c r="D304" s="519" t="s">
        <v>1492</v>
      </c>
      <c r="E304" s="494" t="s">
        <v>828</v>
      </c>
      <c r="F304" s="98" t="s">
        <v>333</v>
      </c>
      <c r="G304" s="495">
        <f t="shared" si="7"/>
        <v>100</v>
      </c>
      <c r="H304" s="504">
        <v>80</v>
      </c>
      <c r="I304" s="364">
        <f t="shared" si="8"/>
        <v>20</v>
      </c>
    </row>
    <row r="305" spans="1:9" ht="15">
      <c r="A305" s="98">
        <v>297</v>
      </c>
      <c r="B305" s="518" t="s">
        <v>1493</v>
      </c>
      <c r="C305" s="518" t="s">
        <v>1171</v>
      </c>
      <c r="D305" s="519" t="s">
        <v>1494</v>
      </c>
      <c r="E305" s="494" t="s">
        <v>828</v>
      </c>
      <c r="F305" s="98" t="s">
        <v>333</v>
      </c>
      <c r="G305" s="495">
        <f t="shared" si="7"/>
        <v>100</v>
      </c>
      <c r="H305" s="504">
        <v>80</v>
      </c>
      <c r="I305" s="364">
        <f t="shared" si="8"/>
        <v>20</v>
      </c>
    </row>
    <row r="306" spans="1:9" ht="15">
      <c r="A306" s="98">
        <v>298</v>
      </c>
      <c r="B306" s="518" t="s">
        <v>979</v>
      </c>
      <c r="C306" s="518" t="s">
        <v>1495</v>
      </c>
      <c r="D306" s="519" t="s">
        <v>1496</v>
      </c>
      <c r="E306" s="494" t="s">
        <v>828</v>
      </c>
      <c r="F306" s="98" t="s">
        <v>333</v>
      </c>
      <c r="G306" s="495">
        <f t="shared" si="7"/>
        <v>100</v>
      </c>
      <c r="H306" s="504">
        <v>80</v>
      </c>
      <c r="I306" s="364">
        <f t="shared" si="8"/>
        <v>20</v>
      </c>
    </row>
    <row r="307" spans="1:9" ht="15">
      <c r="A307" s="98">
        <v>299</v>
      </c>
      <c r="B307" s="518" t="s">
        <v>1119</v>
      </c>
      <c r="C307" s="518" t="s">
        <v>1497</v>
      </c>
      <c r="D307" s="519">
        <v>62005024294</v>
      </c>
      <c r="E307" s="494" t="s">
        <v>828</v>
      </c>
      <c r="F307" s="98" t="s">
        <v>333</v>
      </c>
      <c r="G307" s="495">
        <f t="shared" si="7"/>
        <v>100</v>
      </c>
      <c r="H307" s="504">
        <v>80</v>
      </c>
      <c r="I307" s="364">
        <f t="shared" si="8"/>
        <v>20</v>
      </c>
    </row>
    <row r="308" spans="1:9" ht="15">
      <c r="A308" s="98">
        <v>300</v>
      </c>
      <c r="B308" s="518" t="s">
        <v>1498</v>
      </c>
      <c r="C308" s="518" t="s">
        <v>1499</v>
      </c>
      <c r="D308" s="519" t="s">
        <v>1500</v>
      </c>
      <c r="E308" s="494" t="s">
        <v>828</v>
      </c>
      <c r="F308" s="98" t="s">
        <v>333</v>
      </c>
      <c r="G308" s="495">
        <f t="shared" si="7"/>
        <v>100</v>
      </c>
      <c r="H308" s="504">
        <v>80</v>
      </c>
      <c r="I308" s="364">
        <f t="shared" si="8"/>
        <v>20</v>
      </c>
    </row>
    <row r="309" spans="1:9" ht="15">
      <c r="A309" s="98">
        <v>301</v>
      </c>
      <c r="B309" s="518" t="s">
        <v>1501</v>
      </c>
      <c r="C309" s="518" t="s">
        <v>1407</v>
      </c>
      <c r="D309" s="519" t="s">
        <v>1502</v>
      </c>
      <c r="E309" s="494" t="s">
        <v>828</v>
      </c>
      <c r="F309" s="98" t="s">
        <v>333</v>
      </c>
      <c r="G309" s="495">
        <f t="shared" si="7"/>
        <v>100</v>
      </c>
      <c r="H309" s="504">
        <v>80</v>
      </c>
      <c r="I309" s="364">
        <f t="shared" si="8"/>
        <v>20</v>
      </c>
    </row>
    <row r="310" spans="1:9" ht="15">
      <c r="A310" s="98">
        <v>302</v>
      </c>
      <c r="B310" s="518" t="s">
        <v>1498</v>
      </c>
      <c r="C310" s="518" t="s">
        <v>1356</v>
      </c>
      <c r="D310" s="519" t="s">
        <v>1503</v>
      </c>
      <c r="E310" s="494" t="s">
        <v>828</v>
      </c>
      <c r="F310" s="98" t="s">
        <v>333</v>
      </c>
      <c r="G310" s="495">
        <f t="shared" si="7"/>
        <v>100</v>
      </c>
      <c r="H310" s="504">
        <v>80</v>
      </c>
      <c r="I310" s="364">
        <f t="shared" si="8"/>
        <v>20</v>
      </c>
    </row>
    <row r="311" spans="1:9" ht="15">
      <c r="A311" s="98">
        <v>303</v>
      </c>
      <c r="B311" s="518" t="s">
        <v>916</v>
      </c>
      <c r="C311" s="518" t="s">
        <v>865</v>
      </c>
      <c r="D311" s="519" t="s">
        <v>1504</v>
      </c>
      <c r="E311" s="494" t="s">
        <v>828</v>
      </c>
      <c r="F311" s="98" t="s">
        <v>333</v>
      </c>
      <c r="G311" s="495">
        <f t="shared" si="7"/>
        <v>100</v>
      </c>
      <c r="H311" s="504">
        <v>80</v>
      </c>
      <c r="I311" s="364">
        <f t="shared" si="8"/>
        <v>20</v>
      </c>
    </row>
    <row r="312" spans="1:9" ht="15">
      <c r="A312" s="98">
        <v>304</v>
      </c>
      <c r="B312" s="518" t="s">
        <v>991</v>
      </c>
      <c r="C312" s="518" t="s">
        <v>1505</v>
      </c>
      <c r="D312" s="519" t="s">
        <v>1506</v>
      </c>
      <c r="E312" s="494" t="s">
        <v>828</v>
      </c>
      <c r="F312" s="98" t="s">
        <v>333</v>
      </c>
      <c r="G312" s="495">
        <f t="shared" si="7"/>
        <v>100</v>
      </c>
      <c r="H312" s="504">
        <v>80</v>
      </c>
      <c r="I312" s="364">
        <f t="shared" si="8"/>
        <v>20</v>
      </c>
    </row>
    <row r="313" spans="1:9" ht="15">
      <c r="A313" s="98">
        <v>305</v>
      </c>
      <c r="B313" s="518" t="s">
        <v>869</v>
      </c>
      <c r="C313" s="518" t="s">
        <v>1507</v>
      </c>
      <c r="D313" s="519" t="s">
        <v>1508</v>
      </c>
      <c r="E313" s="494" t="s">
        <v>828</v>
      </c>
      <c r="F313" s="98" t="s">
        <v>333</v>
      </c>
      <c r="G313" s="495">
        <f t="shared" si="7"/>
        <v>100</v>
      </c>
      <c r="H313" s="504">
        <v>80</v>
      </c>
      <c r="I313" s="364">
        <f t="shared" si="8"/>
        <v>20</v>
      </c>
    </row>
    <row r="314" spans="1:9" ht="15">
      <c r="A314" s="98">
        <v>306</v>
      </c>
      <c r="B314" s="521" t="s">
        <v>1480</v>
      </c>
      <c r="C314" s="521" t="s">
        <v>1509</v>
      </c>
      <c r="D314" s="519" t="s">
        <v>1510</v>
      </c>
      <c r="E314" s="494" t="s">
        <v>828</v>
      </c>
      <c r="F314" s="98" t="s">
        <v>333</v>
      </c>
      <c r="G314" s="495">
        <f t="shared" si="7"/>
        <v>150</v>
      </c>
      <c r="H314" s="504">
        <v>120</v>
      </c>
      <c r="I314" s="364">
        <f t="shared" si="8"/>
        <v>30</v>
      </c>
    </row>
    <row r="315" spans="1:9" ht="15">
      <c r="A315" s="98">
        <v>307</v>
      </c>
      <c r="B315" s="501" t="s">
        <v>1511</v>
      </c>
      <c r="C315" s="522" t="s">
        <v>1512</v>
      </c>
      <c r="D315" s="523" t="s">
        <v>1513</v>
      </c>
      <c r="E315" s="494" t="s">
        <v>828</v>
      </c>
      <c r="F315" s="98" t="s">
        <v>333</v>
      </c>
      <c r="G315" s="495">
        <f t="shared" si="7"/>
        <v>100</v>
      </c>
      <c r="H315" s="504">
        <v>80</v>
      </c>
      <c r="I315" s="364">
        <f t="shared" si="8"/>
        <v>20</v>
      </c>
    </row>
    <row r="316" spans="1:9" ht="15">
      <c r="A316" s="98">
        <v>308</v>
      </c>
      <c r="B316" s="501" t="s">
        <v>1514</v>
      </c>
      <c r="C316" s="522" t="s">
        <v>1515</v>
      </c>
      <c r="D316" s="524">
        <v>62004006968</v>
      </c>
      <c r="E316" s="494" t="s">
        <v>828</v>
      </c>
      <c r="F316" s="98" t="s">
        <v>333</v>
      </c>
      <c r="G316" s="495">
        <f t="shared" si="7"/>
        <v>100</v>
      </c>
      <c r="H316" s="504">
        <v>80</v>
      </c>
      <c r="I316" s="364">
        <f t="shared" si="8"/>
        <v>20</v>
      </c>
    </row>
    <row r="317" spans="1:9" ht="15">
      <c r="A317" s="98">
        <v>309</v>
      </c>
      <c r="B317" s="501" t="s">
        <v>1516</v>
      </c>
      <c r="C317" s="522" t="s">
        <v>1515</v>
      </c>
      <c r="D317" s="523" t="s">
        <v>1517</v>
      </c>
      <c r="E317" s="494" t="s">
        <v>828</v>
      </c>
      <c r="F317" s="98" t="s">
        <v>333</v>
      </c>
      <c r="G317" s="495">
        <f t="shared" ref="G317:G380" si="9">H317/0.8</f>
        <v>100</v>
      </c>
      <c r="H317" s="504">
        <v>80</v>
      </c>
      <c r="I317" s="364">
        <f t="shared" ref="I317:I380" si="10">H317*0.25</f>
        <v>20</v>
      </c>
    </row>
    <row r="318" spans="1:9" ht="15">
      <c r="A318" s="98">
        <v>310</v>
      </c>
      <c r="B318" s="501" t="s">
        <v>1518</v>
      </c>
      <c r="C318" s="522" t="s">
        <v>1519</v>
      </c>
      <c r="D318" s="523" t="s">
        <v>1520</v>
      </c>
      <c r="E318" s="494" t="s">
        <v>828</v>
      </c>
      <c r="F318" s="98" t="s">
        <v>333</v>
      </c>
      <c r="G318" s="495">
        <f t="shared" si="9"/>
        <v>100</v>
      </c>
      <c r="H318" s="504">
        <v>80</v>
      </c>
      <c r="I318" s="364">
        <f t="shared" si="10"/>
        <v>20</v>
      </c>
    </row>
    <row r="319" spans="1:9" ht="15">
      <c r="A319" s="98">
        <v>311</v>
      </c>
      <c r="B319" s="501" t="s">
        <v>913</v>
      </c>
      <c r="C319" s="522" t="s">
        <v>1521</v>
      </c>
      <c r="D319" s="523" t="s">
        <v>1522</v>
      </c>
      <c r="E319" s="494" t="s">
        <v>828</v>
      </c>
      <c r="F319" s="98" t="s">
        <v>333</v>
      </c>
      <c r="G319" s="495">
        <f t="shared" si="9"/>
        <v>100</v>
      </c>
      <c r="H319" s="504">
        <v>80</v>
      </c>
      <c r="I319" s="364">
        <f t="shared" si="10"/>
        <v>20</v>
      </c>
    </row>
    <row r="320" spans="1:9" ht="15">
      <c r="A320" s="98">
        <v>312</v>
      </c>
      <c r="B320" s="501" t="s">
        <v>916</v>
      </c>
      <c r="C320" s="522" t="s">
        <v>1523</v>
      </c>
      <c r="D320" s="523" t="s">
        <v>1524</v>
      </c>
      <c r="E320" s="494" t="s">
        <v>828</v>
      </c>
      <c r="F320" s="98" t="s">
        <v>333</v>
      </c>
      <c r="G320" s="495">
        <f t="shared" si="9"/>
        <v>100</v>
      </c>
      <c r="H320" s="504">
        <v>80</v>
      </c>
      <c r="I320" s="364">
        <f t="shared" si="10"/>
        <v>20</v>
      </c>
    </row>
    <row r="321" spans="1:9" ht="15">
      <c r="A321" s="98">
        <v>313</v>
      </c>
      <c r="B321" s="501" t="s">
        <v>913</v>
      </c>
      <c r="C321" s="522" t="s">
        <v>1525</v>
      </c>
      <c r="D321" s="523" t="s">
        <v>1526</v>
      </c>
      <c r="E321" s="494" t="s">
        <v>828</v>
      </c>
      <c r="F321" s="98" t="s">
        <v>333</v>
      </c>
      <c r="G321" s="495">
        <f t="shared" si="9"/>
        <v>100</v>
      </c>
      <c r="H321" s="504">
        <v>80</v>
      </c>
      <c r="I321" s="364">
        <f t="shared" si="10"/>
        <v>20</v>
      </c>
    </row>
    <row r="322" spans="1:9" ht="15">
      <c r="A322" s="98">
        <v>314</v>
      </c>
      <c r="B322" s="501" t="s">
        <v>1053</v>
      </c>
      <c r="C322" s="522" t="s">
        <v>1527</v>
      </c>
      <c r="D322" s="523" t="s">
        <v>1528</v>
      </c>
      <c r="E322" s="494" t="s">
        <v>828</v>
      </c>
      <c r="F322" s="98" t="s">
        <v>333</v>
      </c>
      <c r="G322" s="495">
        <f t="shared" si="9"/>
        <v>100</v>
      </c>
      <c r="H322" s="504">
        <v>80</v>
      </c>
      <c r="I322" s="364">
        <f t="shared" si="10"/>
        <v>20</v>
      </c>
    </row>
    <row r="323" spans="1:9" ht="15">
      <c r="A323" s="98">
        <v>315</v>
      </c>
      <c r="B323" s="501" t="s">
        <v>916</v>
      </c>
      <c r="C323" s="522" t="s">
        <v>1171</v>
      </c>
      <c r="D323" s="523" t="s">
        <v>1529</v>
      </c>
      <c r="E323" s="494" t="s">
        <v>828</v>
      </c>
      <c r="F323" s="98" t="s">
        <v>333</v>
      </c>
      <c r="G323" s="495">
        <f t="shared" si="9"/>
        <v>100</v>
      </c>
      <c r="H323" s="504">
        <v>80</v>
      </c>
      <c r="I323" s="364">
        <f t="shared" si="10"/>
        <v>20</v>
      </c>
    </row>
    <row r="324" spans="1:9" ht="15">
      <c r="A324" s="98">
        <v>316</v>
      </c>
      <c r="B324" s="501" t="s">
        <v>991</v>
      </c>
      <c r="C324" s="522" t="s">
        <v>1530</v>
      </c>
      <c r="D324" s="523" t="s">
        <v>1531</v>
      </c>
      <c r="E324" s="494" t="s">
        <v>828</v>
      </c>
      <c r="F324" s="98" t="s">
        <v>333</v>
      </c>
      <c r="G324" s="495">
        <f t="shared" si="9"/>
        <v>100</v>
      </c>
      <c r="H324" s="504">
        <v>80</v>
      </c>
      <c r="I324" s="364">
        <f t="shared" si="10"/>
        <v>20</v>
      </c>
    </row>
    <row r="325" spans="1:9" ht="15">
      <c r="A325" s="98">
        <v>317</v>
      </c>
      <c r="B325" s="501" t="s">
        <v>1532</v>
      </c>
      <c r="C325" s="522" t="s">
        <v>1533</v>
      </c>
      <c r="D325" s="523" t="s">
        <v>1534</v>
      </c>
      <c r="E325" s="494" t="s">
        <v>828</v>
      </c>
      <c r="F325" s="98" t="s">
        <v>333</v>
      </c>
      <c r="G325" s="495">
        <f t="shared" si="9"/>
        <v>100</v>
      </c>
      <c r="H325" s="504">
        <v>80</v>
      </c>
      <c r="I325" s="364">
        <f t="shared" si="10"/>
        <v>20</v>
      </c>
    </row>
    <row r="326" spans="1:9" ht="15">
      <c r="A326" s="98">
        <v>318</v>
      </c>
      <c r="B326" s="501" t="s">
        <v>1267</v>
      </c>
      <c r="C326" s="522" t="s">
        <v>1535</v>
      </c>
      <c r="D326" s="523" t="s">
        <v>1536</v>
      </c>
      <c r="E326" s="494" t="s">
        <v>828</v>
      </c>
      <c r="F326" s="98" t="s">
        <v>333</v>
      </c>
      <c r="G326" s="495">
        <f t="shared" si="9"/>
        <v>100</v>
      </c>
      <c r="H326" s="504">
        <v>80</v>
      </c>
      <c r="I326" s="364">
        <f t="shared" si="10"/>
        <v>20</v>
      </c>
    </row>
    <row r="327" spans="1:9" ht="15">
      <c r="A327" s="98">
        <v>319</v>
      </c>
      <c r="B327" s="501" t="s">
        <v>997</v>
      </c>
      <c r="C327" s="522" t="s">
        <v>1537</v>
      </c>
      <c r="D327" s="523" t="s">
        <v>1538</v>
      </c>
      <c r="E327" s="494" t="s">
        <v>828</v>
      </c>
      <c r="F327" s="98" t="s">
        <v>333</v>
      </c>
      <c r="G327" s="495">
        <f t="shared" si="9"/>
        <v>100</v>
      </c>
      <c r="H327" s="504">
        <v>80</v>
      </c>
      <c r="I327" s="364">
        <f t="shared" si="10"/>
        <v>20</v>
      </c>
    </row>
    <row r="328" spans="1:9" ht="15">
      <c r="A328" s="98">
        <v>320</v>
      </c>
      <c r="B328" s="501" t="s">
        <v>1539</v>
      </c>
      <c r="C328" s="522" t="s">
        <v>1540</v>
      </c>
      <c r="D328" s="523" t="s">
        <v>1541</v>
      </c>
      <c r="E328" s="494" t="s">
        <v>828</v>
      </c>
      <c r="F328" s="98" t="s">
        <v>333</v>
      </c>
      <c r="G328" s="495">
        <f t="shared" si="9"/>
        <v>100</v>
      </c>
      <c r="H328" s="504">
        <v>80</v>
      </c>
      <c r="I328" s="364">
        <f t="shared" si="10"/>
        <v>20</v>
      </c>
    </row>
    <row r="329" spans="1:9" ht="15">
      <c r="A329" s="98">
        <v>321</v>
      </c>
      <c r="B329" s="501" t="s">
        <v>937</v>
      </c>
      <c r="C329" s="522" t="s">
        <v>1126</v>
      </c>
      <c r="D329" s="523" t="s">
        <v>1542</v>
      </c>
      <c r="E329" s="494" t="s">
        <v>828</v>
      </c>
      <c r="F329" s="98" t="s">
        <v>333</v>
      </c>
      <c r="G329" s="495">
        <f t="shared" si="9"/>
        <v>100</v>
      </c>
      <c r="H329" s="504">
        <v>80</v>
      </c>
      <c r="I329" s="364">
        <f t="shared" si="10"/>
        <v>20</v>
      </c>
    </row>
    <row r="330" spans="1:9" ht="15">
      <c r="A330" s="98">
        <v>322</v>
      </c>
      <c r="B330" s="501" t="s">
        <v>919</v>
      </c>
      <c r="C330" s="522" t="s">
        <v>1543</v>
      </c>
      <c r="D330" s="523" t="s">
        <v>1544</v>
      </c>
      <c r="E330" s="494" t="s">
        <v>828</v>
      </c>
      <c r="F330" s="98" t="s">
        <v>333</v>
      </c>
      <c r="G330" s="495">
        <f t="shared" si="9"/>
        <v>100</v>
      </c>
      <c r="H330" s="504">
        <v>80</v>
      </c>
      <c r="I330" s="364">
        <f t="shared" si="10"/>
        <v>20</v>
      </c>
    </row>
    <row r="331" spans="1:9" ht="15">
      <c r="A331" s="98">
        <v>323</v>
      </c>
      <c r="B331" s="501" t="s">
        <v>1056</v>
      </c>
      <c r="C331" s="522" t="s">
        <v>1545</v>
      </c>
      <c r="D331" s="523" t="s">
        <v>1546</v>
      </c>
      <c r="E331" s="494" t="s">
        <v>828</v>
      </c>
      <c r="F331" s="98" t="s">
        <v>333</v>
      </c>
      <c r="G331" s="495">
        <f t="shared" si="9"/>
        <v>100</v>
      </c>
      <c r="H331" s="504">
        <v>80</v>
      </c>
      <c r="I331" s="364">
        <f t="shared" si="10"/>
        <v>20</v>
      </c>
    </row>
    <row r="332" spans="1:9" ht="15">
      <c r="A332" s="98">
        <v>324</v>
      </c>
      <c r="B332" s="501" t="s">
        <v>1547</v>
      </c>
      <c r="C332" s="522" t="s">
        <v>1548</v>
      </c>
      <c r="D332" s="523" t="s">
        <v>1549</v>
      </c>
      <c r="E332" s="494" t="s">
        <v>828</v>
      </c>
      <c r="F332" s="98" t="s">
        <v>333</v>
      </c>
      <c r="G332" s="495">
        <f t="shared" si="9"/>
        <v>100</v>
      </c>
      <c r="H332" s="504">
        <v>80</v>
      </c>
      <c r="I332" s="364">
        <f t="shared" si="10"/>
        <v>20</v>
      </c>
    </row>
    <row r="333" spans="1:9" ht="15">
      <c r="A333" s="98">
        <v>325</v>
      </c>
      <c r="B333" s="501" t="s">
        <v>896</v>
      </c>
      <c r="C333" s="522" t="s">
        <v>1550</v>
      </c>
      <c r="D333" s="523" t="s">
        <v>1551</v>
      </c>
      <c r="E333" s="494" t="s">
        <v>828</v>
      </c>
      <c r="F333" s="98" t="s">
        <v>333</v>
      </c>
      <c r="G333" s="495">
        <f t="shared" si="9"/>
        <v>100</v>
      </c>
      <c r="H333" s="504">
        <v>80</v>
      </c>
      <c r="I333" s="364">
        <f t="shared" si="10"/>
        <v>20</v>
      </c>
    </row>
    <row r="334" spans="1:9" ht="15">
      <c r="A334" s="98">
        <v>326</v>
      </c>
      <c r="B334" s="501" t="s">
        <v>1552</v>
      </c>
      <c r="C334" s="522" t="s">
        <v>1553</v>
      </c>
      <c r="D334" s="523" t="s">
        <v>1554</v>
      </c>
      <c r="E334" s="494" t="s">
        <v>828</v>
      </c>
      <c r="F334" s="98" t="s">
        <v>333</v>
      </c>
      <c r="G334" s="495">
        <f t="shared" si="9"/>
        <v>100</v>
      </c>
      <c r="H334" s="504">
        <v>80</v>
      </c>
      <c r="I334" s="364">
        <f t="shared" si="10"/>
        <v>20</v>
      </c>
    </row>
    <row r="335" spans="1:9" ht="15">
      <c r="A335" s="98">
        <v>327</v>
      </c>
      <c r="B335" s="501" t="s">
        <v>841</v>
      </c>
      <c r="C335" s="522" t="s">
        <v>1553</v>
      </c>
      <c r="D335" s="523" t="s">
        <v>1555</v>
      </c>
      <c r="E335" s="494" t="s">
        <v>828</v>
      </c>
      <c r="F335" s="98" t="s">
        <v>333</v>
      </c>
      <c r="G335" s="495">
        <f t="shared" si="9"/>
        <v>100</v>
      </c>
      <c r="H335" s="504">
        <v>80</v>
      </c>
      <c r="I335" s="364">
        <f t="shared" si="10"/>
        <v>20</v>
      </c>
    </row>
    <row r="336" spans="1:9" ht="15">
      <c r="A336" s="98">
        <v>328</v>
      </c>
      <c r="B336" s="501" t="s">
        <v>1556</v>
      </c>
      <c r="C336" s="522" t="s">
        <v>1557</v>
      </c>
      <c r="D336" s="523" t="s">
        <v>1558</v>
      </c>
      <c r="E336" s="494" t="s">
        <v>828</v>
      </c>
      <c r="F336" s="98" t="s">
        <v>333</v>
      </c>
      <c r="G336" s="495">
        <f t="shared" si="9"/>
        <v>100</v>
      </c>
      <c r="H336" s="504">
        <v>80</v>
      </c>
      <c r="I336" s="364">
        <f t="shared" si="10"/>
        <v>20</v>
      </c>
    </row>
    <row r="337" spans="1:9" ht="15">
      <c r="A337" s="98">
        <v>329</v>
      </c>
      <c r="B337" s="501" t="s">
        <v>843</v>
      </c>
      <c r="C337" s="522" t="s">
        <v>1559</v>
      </c>
      <c r="D337" s="523" t="s">
        <v>1560</v>
      </c>
      <c r="E337" s="494" t="s">
        <v>828</v>
      </c>
      <c r="F337" s="98" t="s">
        <v>333</v>
      </c>
      <c r="G337" s="495">
        <f t="shared" si="9"/>
        <v>100</v>
      </c>
      <c r="H337" s="504">
        <v>80</v>
      </c>
      <c r="I337" s="364">
        <f t="shared" si="10"/>
        <v>20</v>
      </c>
    </row>
    <row r="338" spans="1:9" ht="15">
      <c r="A338" s="98">
        <v>330</v>
      </c>
      <c r="B338" s="501" t="s">
        <v>1561</v>
      </c>
      <c r="C338" s="522" t="s">
        <v>1562</v>
      </c>
      <c r="D338" s="523" t="s">
        <v>1563</v>
      </c>
      <c r="E338" s="494" t="s">
        <v>828</v>
      </c>
      <c r="F338" s="98" t="s">
        <v>333</v>
      </c>
      <c r="G338" s="495">
        <f t="shared" si="9"/>
        <v>100</v>
      </c>
      <c r="H338" s="504">
        <v>80</v>
      </c>
      <c r="I338" s="364">
        <f t="shared" si="10"/>
        <v>20</v>
      </c>
    </row>
    <row r="339" spans="1:9" ht="15">
      <c r="A339" s="98">
        <v>331</v>
      </c>
      <c r="B339" s="506" t="s">
        <v>1296</v>
      </c>
      <c r="C339" s="522" t="s">
        <v>1564</v>
      </c>
      <c r="D339" s="523" t="s">
        <v>1565</v>
      </c>
      <c r="E339" s="494" t="s">
        <v>828</v>
      </c>
      <c r="F339" s="98" t="s">
        <v>333</v>
      </c>
      <c r="G339" s="495">
        <f t="shared" si="9"/>
        <v>100</v>
      </c>
      <c r="H339" s="504">
        <v>80</v>
      </c>
      <c r="I339" s="364">
        <f t="shared" si="10"/>
        <v>20</v>
      </c>
    </row>
    <row r="340" spans="1:9" ht="15">
      <c r="A340" s="98">
        <v>332</v>
      </c>
      <c r="B340" s="501" t="s">
        <v>859</v>
      </c>
      <c r="C340" s="522" t="s">
        <v>1566</v>
      </c>
      <c r="D340" s="523" t="s">
        <v>1567</v>
      </c>
      <c r="E340" s="494" t="s">
        <v>828</v>
      </c>
      <c r="F340" s="98" t="s">
        <v>333</v>
      </c>
      <c r="G340" s="495">
        <f t="shared" si="9"/>
        <v>100</v>
      </c>
      <c r="H340" s="504">
        <v>80</v>
      </c>
      <c r="I340" s="364">
        <f t="shared" si="10"/>
        <v>20</v>
      </c>
    </row>
    <row r="341" spans="1:9" ht="15">
      <c r="A341" s="98">
        <v>333</v>
      </c>
      <c r="B341" s="501" t="s">
        <v>994</v>
      </c>
      <c r="C341" s="522" t="s">
        <v>1568</v>
      </c>
      <c r="D341" s="523" t="s">
        <v>1569</v>
      </c>
      <c r="E341" s="494" t="s">
        <v>828</v>
      </c>
      <c r="F341" s="98" t="s">
        <v>333</v>
      </c>
      <c r="G341" s="495">
        <f t="shared" si="9"/>
        <v>100</v>
      </c>
      <c r="H341" s="504">
        <v>80</v>
      </c>
      <c r="I341" s="364">
        <f t="shared" si="10"/>
        <v>20</v>
      </c>
    </row>
    <row r="342" spans="1:9" ht="15">
      <c r="A342" s="98">
        <v>334</v>
      </c>
      <c r="B342" s="501" t="s">
        <v>1195</v>
      </c>
      <c r="C342" s="525" t="s">
        <v>1570</v>
      </c>
      <c r="D342" s="523" t="s">
        <v>1571</v>
      </c>
      <c r="E342" s="494" t="s">
        <v>828</v>
      </c>
      <c r="F342" s="98" t="s">
        <v>333</v>
      </c>
      <c r="G342" s="495">
        <f t="shared" si="9"/>
        <v>100</v>
      </c>
      <c r="H342" s="504">
        <v>80</v>
      </c>
      <c r="I342" s="364">
        <f t="shared" si="10"/>
        <v>20</v>
      </c>
    </row>
    <row r="343" spans="1:9" ht="15">
      <c r="A343" s="98">
        <v>335</v>
      </c>
      <c r="B343" s="501" t="s">
        <v>916</v>
      </c>
      <c r="C343" s="525" t="s">
        <v>1572</v>
      </c>
      <c r="D343" s="523" t="s">
        <v>1573</v>
      </c>
      <c r="E343" s="494" t="s">
        <v>828</v>
      </c>
      <c r="F343" s="98" t="s">
        <v>333</v>
      </c>
      <c r="G343" s="495">
        <f t="shared" si="9"/>
        <v>100</v>
      </c>
      <c r="H343" s="504">
        <v>80</v>
      </c>
      <c r="I343" s="364">
        <f t="shared" si="10"/>
        <v>20</v>
      </c>
    </row>
    <row r="344" spans="1:9" ht="15">
      <c r="A344" s="98">
        <v>336</v>
      </c>
      <c r="B344" s="501" t="s">
        <v>1097</v>
      </c>
      <c r="C344" s="525" t="s">
        <v>1398</v>
      </c>
      <c r="D344" s="523" t="s">
        <v>1574</v>
      </c>
      <c r="E344" s="494" t="s">
        <v>828</v>
      </c>
      <c r="F344" s="98" t="s">
        <v>333</v>
      </c>
      <c r="G344" s="495">
        <f t="shared" si="9"/>
        <v>100</v>
      </c>
      <c r="H344" s="504">
        <v>80</v>
      </c>
      <c r="I344" s="364">
        <f t="shared" si="10"/>
        <v>20</v>
      </c>
    </row>
    <row r="345" spans="1:9" ht="15">
      <c r="A345" s="98">
        <v>337</v>
      </c>
      <c r="B345" s="501" t="s">
        <v>913</v>
      </c>
      <c r="C345" s="526" t="s">
        <v>1190</v>
      </c>
      <c r="D345" s="523" t="s">
        <v>1575</v>
      </c>
      <c r="E345" s="494" t="s">
        <v>828</v>
      </c>
      <c r="F345" s="98" t="s">
        <v>333</v>
      </c>
      <c r="G345" s="495">
        <f t="shared" si="9"/>
        <v>100</v>
      </c>
      <c r="H345" s="504">
        <v>80</v>
      </c>
      <c r="I345" s="364">
        <f t="shared" si="10"/>
        <v>20</v>
      </c>
    </row>
    <row r="346" spans="1:9" ht="15">
      <c r="A346" s="98">
        <v>338</v>
      </c>
      <c r="B346" s="501" t="s">
        <v>1576</v>
      </c>
      <c r="C346" s="526" t="s">
        <v>1577</v>
      </c>
      <c r="D346" s="523" t="s">
        <v>1578</v>
      </c>
      <c r="E346" s="494" t="s">
        <v>828</v>
      </c>
      <c r="F346" s="98" t="s">
        <v>333</v>
      </c>
      <c r="G346" s="495">
        <f t="shared" si="9"/>
        <v>100</v>
      </c>
      <c r="H346" s="504">
        <v>80</v>
      </c>
      <c r="I346" s="364">
        <f t="shared" si="10"/>
        <v>20</v>
      </c>
    </row>
    <row r="347" spans="1:9" ht="15">
      <c r="A347" s="98">
        <v>339</v>
      </c>
      <c r="B347" s="501" t="s">
        <v>1090</v>
      </c>
      <c r="C347" s="525" t="s">
        <v>839</v>
      </c>
      <c r="D347" s="523" t="s">
        <v>1579</v>
      </c>
      <c r="E347" s="494" t="s">
        <v>828</v>
      </c>
      <c r="F347" s="98" t="s">
        <v>333</v>
      </c>
      <c r="G347" s="495">
        <f t="shared" si="9"/>
        <v>100</v>
      </c>
      <c r="H347" s="504">
        <v>80</v>
      </c>
      <c r="I347" s="364">
        <f t="shared" si="10"/>
        <v>20</v>
      </c>
    </row>
    <row r="348" spans="1:9" ht="15">
      <c r="A348" s="98">
        <v>340</v>
      </c>
      <c r="B348" s="501" t="s">
        <v>1255</v>
      </c>
      <c r="C348" s="525" t="s">
        <v>1509</v>
      </c>
      <c r="D348" s="523" t="s">
        <v>1580</v>
      </c>
      <c r="E348" s="494" t="s">
        <v>828</v>
      </c>
      <c r="F348" s="98" t="s">
        <v>333</v>
      </c>
      <c r="G348" s="495">
        <f t="shared" si="9"/>
        <v>100</v>
      </c>
      <c r="H348" s="504">
        <v>80</v>
      </c>
      <c r="I348" s="364">
        <f t="shared" si="10"/>
        <v>20</v>
      </c>
    </row>
    <row r="349" spans="1:9" ht="15">
      <c r="A349" s="98">
        <v>341</v>
      </c>
      <c r="B349" s="501" t="s">
        <v>1561</v>
      </c>
      <c r="C349" s="526" t="s">
        <v>1581</v>
      </c>
      <c r="D349" s="523" t="s">
        <v>1582</v>
      </c>
      <c r="E349" s="494" t="s">
        <v>828</v>
      </c>
      <c r="F349" s="98" t="s">
        <v>333</v>
      </c>
      <c r="G349" s="495">
        <f t="shared" si="9"/>
        <v>100</v>
      </c>
      <c r="H349" s="504">
        <v>80</v>
      </c>
      <c r="I349" s="364">
        <f t="shared" si="10"/>
        <v>20</v>
      </c>
    </row>
    <row r="350" spans="1:9" ht="15">
      <c r="A350" s="98">
        <v>342</v>
      </c>
      <c r="B350" s="501" t="s">
        <v>994</v>
      </c>
      <c r="C350" s="526" t="s">
        <v>1583</v>
      </c>
      <c r="D350" s="523" t="s">
        <v>1584</v>
      </c>
      <c r="E350" s="494" t="s">
        <v>828</v>
      </c>
      <c r="F350" s="98" t="s">
        <v>333</v>
      </c>
      <c r="G350" s="495">
        <f t="shared" si="9"/>
        <v>100</v>
      </c>
      <c r="H350" s="504">
        <v>80</v>
      </c>
      <c r="I350" s="364">
        <f t="shared" si="10"/>
        <v>20</v>
      </c>
    </row>
    <row r="351" spans="1:9" ht="15">
      <c r="A351" s="98">
        <v>343</v>
      </c>
      <c r="B351" s="501" t="s">
        <v>1585</v>
      </c>
      <c r="C351" s="525" t="s">
        <v>1586</v>
      </c>
      <c r="D351" s="523" t="s">
        <v>1587</v>
      </c>
      <c r="E351" s="494" t="s">
        <v>828</v>
      </c>
      <c r="F351" s="98" t="s">
        <v>333</v>
      </c>
      <c r="G351" s="495">
        <f t="shared" si="9"/>
        <v>100</v>
      </c>
      <c r="H351" s="504">
        <v>80</v>
      </c>
      <c r="I351" s="364">
        <f t="shared" si="10"/>
        <v>20</v>
      </c>
    </row>
    <row r="352" spans="1:9" ht="15">
      <c r="A352" s="98">
        <v>344</v>
      </c>
      <c r="B352" s="501" t="s">
        <v>869</v>
      </c>
      <c r="C352" s="525" t="s">
        <v>1588</v>
      </c>
      <c r="D352" s="523" t="s">
        <v>1589</v>
      </c>
      <c r="E352" s="494" t="s">
        <v>828</v>
      </c>
      <c r="F352" s="98" t="s">
        <v>333</v>
      </c>
      <c r="G352" s="495">
        <f t="shared" si="9"/>
        <v>100</v>
      </c>
      <c r="H352" s="504">
        <v>80</v>
      </c>
      <c r="I352" s="364">
        <f t="shared" si="10"/>
        <v>20</v>
      </c>
    </row>
    <row r="353" spans="1:9" ht="15">
      <c r="A353" s="98">
        <v>345</v>
      </c>
      <c r="B353" s="501" t="s">
        <v>817</v>
      </c>
      <c r="C353" s="525" t="s">
        <v>1590</v>
      </c>
      <c r="D353" s="523" t="s">
        <v>1591</v>
      </c>
      <c r="E353" s="494" t="s">
        <v>828</v>
      </c>
      <c r="F353" s="98" t="s">
        <v>333</v>
      </c>
      <c r="G353" s="495">
        <f t="shared" si="9"/>
        <v>100</v>
      </c>
      <c r="H353" s="504">
        <v>80</v>
      </c>
      <c r="I353" s="364">
        <f t="shared" si="10"/>
        <v>20</v>
      </c>
    </row>
    <row r="354" spans="1:9" ht="15">
      <c r="A354" s="98">
        <v>346</v>
      </c>
      <c r="B354" s="501" t="s">
        <v>1168</v>
      </c>
      <c r="C354" s="525" t="s">
        <v>1592</v>
      </c>
      <c r="D354" s="523" t="s">
        <v>1593</v>
      </c>
      <c r="E354" s="494" t="s">
        <v>828</v>
      </c>
      <c r="F354" s="98" t="s">
        <v>333</v>
      </c>
      <c r="G354" s="495">
        <f t="shared" si="9"/>
        <v>100</v>
      </c>
      <c r="H354" s="504">
        <v>80</v>
      </c>
      <c r="I354" s="364">
        <f t="shared" si="10"/>
        <v>20</v>
      </c>
    </row>
    <row r="355" spans="1:9" ht="15">
      <c r="A355" s="98">
        <v>347</v>
      </c>
      <c r="B355" s="501" t="s">
        <v>1594</v>
      </c>
      <c r="C355" s="525" t="s">
        <v>1595</v>
      </c>
      <c r="D355" s="523" t="s">
        <v>1596</v>
      </c>
      <c r="E355" s="494" t="s">
        <v>828</v>
      </c>
      <c r="F355" s="98" t="s">
        <v>333</v>
      </c>
      <c r="G355" s="495">
        <f t="shared" si="9"/>
        <v>100</v>
      </c>
      <c r="H355" s="504">
        <v>80</v>
      </c>
      <c r="I355" s="364">
        <f t="shared" si="10"/>
        <v>20</v>
      </c>
    </row>
    <row r="356" spans="1:9" ht="15">
      <c r="A356" s="98">
        <v>348</v>
      </c>
      <c r="B356" s="501" t="s">
        <v>1597</v>
      </c>
      <c r="C356" s="525" t="s">
        <v>1598</v>
      </c>
      <c r="D356" s="523" t="s">
        <v>1599</v>
      </c>
      <c r="E356" s="494" t="s">
        <v>828</v>
      </c>
      <c r="F356" s="98" t="s">
        <v>333</v>
      </c>
      <c r="G356" s="495">
        <f t="shared" si="9"/>
        <v>100</v>
      </c>
      <c r="H356" s="504">
        <v>80</v>
      </c>
      <c r="I356" s="364">
        <f t="shared" si="10"/>
        <v>20</v>
      </c>
    </row>
    <row r="357" spans="1:9" ht="15">
      <c r="A357" s="98">
        <v>349</v>
      </c>
      <c r="B357" s="501" t="s">
        <v>1209</v>
      </c>
      <c r="C357" s="526" t="s">
        <v>1600</v>
      </c>
      <c r="D357" s="523" t="s">
        <v>1601</v>
      </c>
      <c r="E357" s="494" t="s">
        <v>828</v>
      </c>
      <c r="F357" s="98" t="s">
        <v>333</v>
      </c>
      <c r="G357" s="495">
        <f t="shared" si="9"/>
        <v>100</v>
      </c>
      <c r="H357" s="504">
        <v>80</v>
      </c>
      <c r="I357" s="364">
        <f t="shared" si="10"/>
        <v>20</v>
      </c>
    </row>
    <row r="358" spans="1:9" ht="15">
      <c r="A358" s="98">
        <v>350</v>
      </c>
      <c r="B358" s="501" t="s">
        <v>942</v>
      </c>
      <c r="C358" s="525" t="s">
        <v>1602</v>
      </c>
      <c r="D358" s="523" t="s">
        <v>1603</v>
      </c>
      <c r="E358" s="494" t="s">
        <v>828</v>
      </c>
      <c r="F358" s="98" t="s">
        <v>333</v>
      </c>
      <c r="G358" s="495">
        <f t="shared" si="9"/>
        <v>100</v>
      </c>
      <c r="H358" s="504">
        <v>80</v>
      </c>
      <c r="I358" s="364">
        <f t="shared" si="10"/>
        <v>20</v>
      </c>
    </row>
    <row r="359" spans="1:9" ht="15">
      <c r="A359" s="98">
        <v>351</v>
      </c>
      <c r="B359" s="501" t="s">
        <v>887</v>
      </c>
      <c r="C359" s="525" t="s">
        <v>1604</v>
      </c>
      <c r="D359" s="523" t="s">
        <v>1605</v>
      </c>
      <c r="E359" s="494" t="s">
        <v>828</v>
      </c>
      <c r="F359" s="98" t="s">
        <v>333</v>
      </c>
      <c r="G359" s="495">
        <f t="shared" si="9"/>
        <v>100</v>
      </c>
      <c r="H359" s="504">
        <v>80</v>
      </c>
      <c r="I359" s="364">
        <f t="shared" si="10"/>
        <v>20</v>
      </c>
    </row>
    <row r="360" spans="1:9" ht="15">
      <c r="A360" s="98">
        <v>352</v>
      </c>
      <c r="B360" s="501" t="s">
        <v>1360</v>
      </c>
      <c r="C360" s="525" t="s">
        <v>914</v>
      </c>
      <c r="D360" s="523" t="s">
        <v>1606</v>
      </c>
      <c r="E360" s="494" t="s">
        <v>828</v>
      </c>
      <c r="F360" s="98" t="s">
        <v>333</v>
      </c>
      <c r="G360" s="495">
        <f t="shared" si="9"/>
        <v>100</v>
      </c>
      <c r="H360" s="504">
        <v>80</v>
      </c>
      <c r="I360" s="364">
        <f t="shared" si="10"/>
        <v>20</v>
      </c>
    </row>
    <row r="361" spans="1:9" ht="15">
      <c r="A361" s="98">
        <v>353</v>
      </c>
      <c r="B361" s="501" t="s">
        <v>875</v>
      </c>
      <c r="C361" s="525" t="s">
        <v>1607</v>
      </c>
      <c r="D361" s="523" t="s">
        <v>1608</v>
      </c>
      <c r="E361" s="494" t="s">
        <v>828</v>
      </c>
      <c r="F361" s="98" t="s">
        <v>333</v>
      </c>
      <c r="G361" s="495">
        <f t="shared" si="9"/>
        <v>100</v>
      </c>
      <c r="H361" s="504">
        <v>80</v>
      </c>
      <c r="I361" s="364">
        <f t="shared" si="10"/>
        <v>20</v>
      </c>
    </row>
    <row r="362" spans="1:9" ht="15">
      <c r="A362" s="98">
        <v>354</v>
      </c>
      <c r="B362" s="501" t="s">
        <v>859</v>
      </c>
      <c r="C362" s="525" t="s">
        <v>1609</v>
      </c>
      <c r="D362" s="523" t="s">
        <v>1610</v>
      </c>
      <c r="E362" s="494" t="s">
        <v>828</v>
      </c>
      <c r="F362" s="98" t="s">
        <v>333</v>
      </c>
      <c r="G362" s="495">
        <f t="shared" si="9"/>
        <v>100</v>
      </c>
      <c r="H362" s="504">
        <v>80</v>
      </c>
      <c r="I362" s="364">
        <f t="shared" si="10"/>
        <v>20</v>
      </c>
    </row>
    <row r="363" spans="1:9" ht="15">
      <c r="A363" s="98">
        <v>355</v>
      </c>
      <c r="B363" s="501" t="s">
        <v>913</v>
      </c>
      <c r="C363" s="525" t="s">
        <v>1611</v>
      </c>
      <c r="D363" s="523" t="s">
        <v>1612</v>
      </c>
      <c r="E363" s="494" t="s">
        <v>828</v>
      </c>
      <c r="F363" s="98" t="s">
        <v>333</v>
      </c>
      <c r="G363" s="495">
        <f t="shared" si="9"/>
        <v>100</v>
      </c>
      <c r="H363" s="504">
        <v>80</v>
      </c>
      <c r="I363" s="364">
        <f t="shared" si="10"/>
        <v>20</v>
      </c>
    </row>
    <row r="364" spans="1:9" ht="15">
      <c r="A364" s="98">
        <v>356</v>
      </c>
      <c r="B364" s="506" t="s">
        <v>1613</v>
      </c>
      <c r="C364" s="526" t="s">
        <v>1614</v>
      </c>
      <c r="D364" s="523" t="s">
        <v>1615</v>
      </c>
      <c r="E364" s="494" t="s">
        <v>828</v>
      </c>
      <c r="F364" s="98" t="s">
        <v>333</v>
      </c>
      <c r="G364" s="495">
        <f t="shared" si="9"/>
        <v>100</v>
      </c>
      <c r="H364" s="504">
        <v>80</v>
      </c>
      <c r="I364" s="364">
        <f t="shared" si="10"/>
        <v>20</v>
      </c>
    </row>
    <row r="365" spans="1:9" ht="15">
      <c r="A365" s="98">
        <v>357</v>
      </c>
      <c r="B365" s="501" t="s">
        <v>1616</v>
      </c>
      <c r="C365" s="525" t="s">
        <v>1604</v>
      </c>
      <c r="D365" s="523" t="s">
        <v>1617</v>
      </c>
      <c r="E365" s="494" t="s">
        <v>828</v>
      </c>
      <c r="F365" s="98" t="s">
        <v>333</v>
      </c>
      <c r="G365" s="495">
        <f t="shared" si="9"/>
        <v>100</v>
      </c>
      <c r="H365" s="504">
        <v>80</v>
      </c>
      <c r="I365" s="364">
        <f t="shared" si="10"/>
        <v>20</v>
      </c>
    </row>
    <row r="366" spans="1:9" ht="15">
      <c r="A366" s="98">
        <v>358</v>
      </c>
      <c r="B366" s="501" t="s">
        <v>859</v>
      </c>
      <c r="C366" s="527" t="s">
        <v>1604</v>
      </c>
      <c r="D366" s="523" t="s">
        <v>1618</v>
      </c>
      <c r="E366" s="494" t="s">
        <v>828</v>
      </c>
      <c r="F366" s="98" t="s">
        <v>333</v>
      </c>
      <c r="G366" s="495">
        <f t="shared" si="9"/>
        <v>100</v>
      </c>
      <c r="H366" s="504">
        <v>80</v>
      </c>
      <c r="I366" s="364">
        <f t="shared" si="10"/>
        <v>20</v>
      </c>
    </row>
    <row r="367" spans="1:9" ht="15">
      <c r="A367" s="98">
        <v>359</v>
      </c>
      <c r="B367" s="501" t="s">
        <v>1045</v>
      </c>
      <c r="C367" s="526" t="s">
        <v>1619</v>
      </c>
      <c r="D367" s="523" t="s">
        <v>1620</v>
      </c>
      <c r="E367" s="494" t="s">
        <v>828</v>
      </c>
      <c r="F367" s="98" t="s">
        <v>333</v>
      </c>
      <c r="G367" s="495">
        <f t="shared" si="9"/>
        <v>100</v>
      </c>
      <c r="H367" s="504">
        <v>80</v>
      </c>
      <c r="I367" s="364">
        <f t="shared" si="10"/>
        <v>20</v>
      </c>
    </row>
    <row r="368" spans="1:9" ht="15">
      <c r="A368" s="98">
        <v>360</v>
      </c>
      <c r="B368" s="501" t="s">
        <v>1552</v>
      </c>
      <c r="C368" s="525" t="s">
        <v>1621</v>
      </c>
      <c r="D368" s="523" t="s">
        <v>1622</v>
      </c>
      <c r="E368" s="494" t="s">
        <v>828</v>
      </c>
      <c r="F368" s="98" t="s">
        <v>333</v>
      </c>
      <c r="G368" s="495">
        <f t="shared" si="9"/>
        <v>100</v>
      </c>
      <c r="H368" s="504">
        <v>80</v>
      </c>
      <c r="I368" s="364">
        <f t="shared" si="10"/>
        <v>20</v>
      </c>
    </row>
    <row r="369" spans="1:9" ht="15">
      <c r="A369" s="98">
        <v>361</v>
      </c>
      <c r="B369" s="501" t="s">
        <v>913</v>
      </c>
      <c r="C369" s="525" t="s">
        <v>1623</v>
      </c>
      <c r="D369" s="523" t="s">
        <v>1624</v>
      </c>
      <c r="E369" s="494" t="s">
        <v>828</v>
      </c>
      <c r="F369" s="98" t="s">
        <v>333</v>
      </c>
      <c r="G369" s="495">
        <f t="shared" si="9"/>
        <v>100</v>
      </c>
      <c r="H369" s="504">
        <v>80</v>
      </c>
      <c r="I369" s="364">
        <f t="shared" si="10"/>
        <v>20</v>
      </c>
    </row>
    <row r="370" spans="1:9" ht="15">
      <c r="A370" s="98">
        <v>362</v>
      </c>
      <c r="B370" s="501" t="s">
        <v>937</v>
      </c>
      <c r="C370" s="525" t="s">
        <v>818</v>
      </c>
      <c r="D370" s="523" t="s">
        <v>1625</v>
      </c>
      <c r="E370" s="494" t="s">
        <v>828</v>
      </c>
      <c r="F370" s="98" t="s">
        <v>333</v>
      </c>
      <c r="G370" s="495">
        <f t="shared" si="9"/>
        <v>100</v>
      </c>
      <c r="H370" s="504">
        <v>80</v>
      </c>
      <c r="I370" s="364">
        <f t="shared" si="10"/>
        <v>20</v>
      </c>
    </row>
    <row r="371" spans="1:9" ht="15">
      <c r="A371" s="98">
        <v>363</v>
      </c>
      <c r="B371" s="501" t="s">
        <v>1626</v>
      </c>
      <c r="C371" s="525" t="s">
        <v>1614</v>
      </c>
      <c r="D371" s="523" t="s">
        <v>1627</v>
      </c>
      <c r="E371" s="494" t="s">
        <v>828</v>
      </c>
      <c r="F371" s="98" t="s">
        <v>333</v>
      </c>
      <c r="G371" s="495">
        <f t="shared" si="9"/>
        <v>100</v>
      </c>
      <c r="H371" s="504">
        <v>80</v>
      </c>
      <c r="I371" s="364">
        <f t="shared" si="10"/>
        <v>20</v>
      </c>
    </row>
    <row r="372" spans="1:9" ht="15">
      <c r="A372" s="98">
        <v>364</v>
      </c>
      <c r="B372" s="501" t="s">
        <v>1628</v>
      </c>
      <c r="C372" s="525" t="s">
        <v>1614</v>
      </c>
      <c r="D372" s="523" t="s">
        <v>1629</v>
      </c>
      <c r="E372" s="494" t="s">
        <v>828</v>
      </c>
      <c r="F372" s="98" t="s">
        <v>333</v>
      </c>
      <c r="G372" s="495">
        <f t="shared" si="9"/>
        <v>100</v>
      </c>
      <c r="H372" s="504">
        <v>80</v>
      </c>
      <c r="I372" s="364">
        <f t="shared" si="10"/>
        <v>20</v>
      </c>
    </row>
    <row r="373" spans="1:9" ht="15">
      <c r="A373" s="98">
        <v>365</v>
      </c>
      <c r="B373" s="501" t="s">
        <v>1630</v>
      </c>
      <c r="C373" s="525" t="s">
        <v>1631</v>
      </c>
      <c r="D373" s="523" t="s">
        <v>1632</v>
      </c>
      <c r="E373" s="494" t="s">
        <v>828</v>
      </c>
      <c r="F373" s="98" t="s">
        <v>333</v>
      </c>
      <c r="G373" s="495">
        <f t="shared" si="9"/>
        <v>100</v>
      </c>
      <c r="H373" s="504">
        <v>80</v>
      </c>
      <c r="I373" s="364">
        <f t="shared" si="10"/>
        <v>20</v>
      </c>
    </row>
    <row r="374" spans="1:9" ht="15">
      <c r="A374" s="98">
        <v>366</v>
      </c>
      <c r="B374" s="501" t="s">
        <v>1633</v>
      </c>
      <c r="C374" s="525" t="s">
        <v>1634</v>
      </c>
      <c r="D374" s="523" t="s">
        <v>1635</v>
      </c>
      <c r="E374" s="494" t="s">
        <v>828</v>
      </c>
      <c r="F374" s="98" t="s">
        <v>333</v>
      </c>
      <c r="G374" s="495">
        <f t="shared" si="9"/>
        <v>100</v>
      </c>
      <c r="H374" s="504">
        <v>80</v>
      </c>
      <c r="I374" s="364">
        <f t="shared" si="10"/>
        <v>20</v>
      </c>
    </row>
    <row r="375" spans="1:9" ht="15">
      <c r="A375" s="98">
        <v>367</v>
      </c>
      <c r="B375" s="501" t="s">
        <v>913</v>
      </c>
      <c r="C375" s="502" t="s">
        <v>1609</v>
      </c>
      <c r="D375" s="523" t="s">
        <v>1636</v>
      </c>
      <c r="E375" s="494" t="s">
        <v>828</v>
      </c>
      <c r="F375" s="98" t="s">
        <v>333</v>
      </c>
      <c r="G375" s="495">
        <f t="shared" si="9"/>
        <v>100</v>
      </c>
      <c r="H375" s="504">
        <v>80</v>
      </c>
      <c r="I375" s="364">
        <f t="shared" si="10"/>
        <v>20</v>
      </c>
    </row>
    <row r="376" spans="1:9" ht="15">
      <c r="A376" s="98">
        <v>368</v>
      </c>
      <c r="B376" s="501" t="s">
        <v>979</v>
      </c>
      <c r="C376" s="502" t="s">
        <v>1637</v>
      </c>
      <c r="D376" s="524">
        <v>51001026416</v>
      </c>
      <c r="E376" s="494" t="s">
        <v>828</v>
      </c>
      <c r="F376" s="98" t="s">
        <v>333</v>
      </c>
      <c r="G376" s="495">
        <f t="shared" si="9"/>
        <v>100</v>
      </c>
      <c r="H376" s="504">
        <v>80</v>
      </c>
      <c r="I376" s="364">
        <f t="shared" si="10"/>
        <v>20</v>
      </c>
    </row>
    <row r="377" spans="1:9" ht="15">
      <c r="A377" s="98">
        <v>369</v>
      </c>
      <c r="B377" s="501" t="s">
        <v>1050</v>
      </c>
      <c r="C377" s="502" t="s">
        <v>1604</v>
      </c>
      <c r="D377" s="523" t="s">
        <v>1638</v>
      </c>
      <c r="E377" s="494" t="s">
        <v>828</v>
      </c>
      <c r="F377" s="98" t="s">
        <v>333</v>
      </c>
      <c r="G377" s="495">
        <f t="shared" si="9"/>
        <v>100</v>
      </c>
      <c r="H377" s="504">
        <v>80</v>
      </c>
      <c r="I377" s="364">
        <f t="shared" si="10"/>
        <v>20</v>
      </c>
    </row>
    <row r="378" spans="1:9" ht="15">
      <c r="A378" s="98">
        <v>370</v>
      </c>
      <c r="B378" s="501" t="s">
        <v>1113</v>
      </c>
      <c r="C378" s="502" t="s">
        <v>1614</v>
      </c>
      <c r="D378" s="523" t="s">
        <v>1639</v>
      </c>
      <c r="E378" s="494" t="s">
        <v>828</v>
      </c>
      <c r="F378" s="98" t="s">
        <v>333</v>
      </c>
      <c r="G378" s="495">
        <f t="shared" si="9"/>
        <v>100</v>
      </c>
      <c r="H378" s="504">
        <v>80</v>
      </c>
      <c r="I378" s="364">
        <f t="shared" si="10"/>
        <v>20</v>
      </c>
    </row>
    <row r="379" spans="1:9" ht="15">
      <c r="A379" s="98">
        <v>371</v>
      </c>
      <c r="B379" s="501" t="s">
        <v>942</v>
      </c>
      <c r="C379" s="502" t="s">
        <v>1640</v>
      </c>
      <c r="D379" s="528" t="s">
        <v>1641</v>
      </c>
      <c r="E379" s="494" t="s">
        <v>828</v>
      </c>
      <c r="F379" s="98" t="s">
        <v>333</v>
      </c>
      <c r="G379" s="495">
        <f t="shared" si="9"/>
        <v>100</v>
      </c>
      <c r="H379" s="504">
        <v>80</v>
      </c>
      <c r="I379" s="364">
        <f t="shared" si="10"/>
        <v>20</v>
      </c>
    </row>
    <row r="380" spans="1:9" ht="15">
      <c r="A380" s="98">
        <v>372</v>
      </c>
      <c r="B380" s="501" t="s">
        <v>1642</v>
      </c>
      <c r="C380" s="502" t="s">
        <v>1643</v>
      </c>
      <c r="D380" s="528" t="s">
        <v>1644</v>
      </c>
      <c r="E380" s="494" t="s">
        <v>828</v>
      </c>
      <c r="F380" s="98" t="s">
        <v>333</v>
      </c>
      <c r="G380" s="495">
        <f t="shared" si="9"/>
        <v>100</v>
      </c>
      <c r="H380" s="504">
        <v>80</v>
      </c>
      <c r="I380" s="364">
        <f t="shared" si="10"/>
        <v>20</v>
      </c>
    </row>
    <row r="381" spans="1:9" ht="15">
      <c r="A381" s="98">
        <v>373</v>
      </c>
      <c r="B381" s="501" t="s">
        <v>1645</v>
      </c>
      <c r="C381" s="502" t="s">
        <v>1646</v>
      </c>
      <c r="D381" s="528" t="s">
        <v>1647</v>
      </c>
      <c r="E381" s="494" t="s">
        <v>828</v>
      </c>
      <c r="F381" s="98" t="s">
        <v>333</v>
      </c>
      <c r="G381" s="495">
        <f t="shared" ref="G381:G444" si="11">H381/0.8</f>
        <v>100</v>
      </c>
      <c r="H381" s="504">
        <v>80</v>
      </c>
      <c r="I381" s="364">
        <f t="shared" ref="I381:I444" si="12">H381*0.25</f>
        <v>20</v>
      </c>
    </row>
    <row r="382" spans="1:9" ht="15">
      <c r="A382" s="98">
        <v>374</v>
      </c>
      <c r="B382" s="501" t="s">
        <v>997</v>
      </c>
      <c r="C382" s="502" t="s">
        <v>1643</v>
      </c>
      <c r="D382" s="528" t="s">
        <v>1648</v>
      </c>
      <c r="E382" s="494" t="s">
        <v>828</v>
      </c>
      <c r="F382" s="98" t="s">
        <v>333</v>
      </c>
      <c r="G382" s="495">
        <f t="shared" si="11"/>
        <v>100</v>
      </c>
      <c r="H382" s="504">
        <v>80</v>
      </c>
      <c r="I382" s="364">
        <f t="shared" si="12"/>
        <v>20</v>
      </c>
    </row>
    <row r="383" spans="1:9" ht="15">
      <c r="A383" s="98">
        <v>375</v>
      </c>
      <c r="B383" s="501" t="s">
        <v>942</v>
      </c>
      <c r="C383" s="502" t="s">
        <v>1649</v>
      </c>
      <c r="D383" s="523" t="s">
        <v>1650</v>
      </c>
      <c r="E383" s="494" t="s">
        <v>828</v>
      </c>
      <c r="F383" s="98" t="s">
        <v>333</v>
      </c>
      <c r="G383" s="495">
        <f t="shared" si="11"/>
        <v>100</v>
      </c>
      <c r="H383" s="504">
        <v>80</v>
      </c>
      <c r="I383" s="364">
        <f t="shared" si="12"/>
        <v>20</v>
      </c>
    </row>
    <row r="384" spans="1:9" ht="15">
      <c r="A384" s="98">
        <v>376</v>
      </c>
      <c r="B384" s="501" t="s">
        <v>1148</v>
      </c>
      <c r="C384" s="502" t="s">
        <v>1651</v>
      </c>
      <c r="D384" s="528" t="s">
        <v>1652</v>
      </c>
      <c r="E384" s="494" t="s">
        <v>828</v>
      </c>
      <c r="F384" s="98" t="s">
        <v>333</v>
      </c>
      <c r="G384" s="495">
        <f t="shared" si="11"/>
        <v>100</v>
      </c>
      <c r="H384" s="504">
        <v>80</v>
      </c>
      <c r="I384" s="364">
        <f t="shared" si="12"/>
        <v>20</v>
      </c>
    </row>
    <row r="385" spans="1:9" ht="15">
      <c r="A385" s="98">
        <v>377</v>
      </c>
      <c r="B385" s="501" t="s">
        <v>1653</v>
      </c>
      <c r="C385" s="502" t="s">
        <v>1637</v>
      </c>
      <c r="D385" s="528" t="s">
        <v>1654</v>
      </c>
      <c r="E385" s="494" t="s">
        <v>828</v>
      </c>
      <c r="F385" s="98" t="s">
        <v>333</v>
      </c>
      <c r="G385" s="495">
        <f t="shared" si="11"/>
        <v>100</v>
      </c>
      <c r="H385" s="504">
        <v>80</v>
      </c>
      <c r="I385" s="364">
        <f t="shared" si="12"/>
        <v>20</v>
      </c>
    </row>
    <row r="386" spans="1:9" ht="15">
      <c r="A386" s="98">
        <v>378</v>
      </c>
      <c r="B386" s="501" t="s">
        <v>859</v>
      </c>
      <c r="C386" s="502" t="s">
        <v>1655</v>
      </c>
      <c r="D386" s="523" t="s">
        <v>1656</v>
      </c>
      <c r="E386" s="494" t="s">
        <v>828</v>
      </c>
      <c r="F386" s="98" t="s">
        <v>333</v>
      </c>
      <c r="G386" s="495">
        <f t="shared" si="11"/>
        <v>100</v>
      </c>
      <c r="H386" s="504">
        <v>80</v>
      </c>
      <c r="I386" s="364">
        <f t="shared" si="12"/>
        <v>20</v>
      </c>
    </row>
    <row r="387" spans="1:9" ht="15">
      <c r="A387" s="98">
        <v>379</v>
      </c>
      <c r="B387" s="501" t="s">
        <v>1532</v>
      </c>
      <c r="C387" s="502" t="s">
        <v>1640</v>
      </c>
      <c r="D387" s="528" t="s">
        <v>1657</v>
      </c>
      <c r="E387" s="494" t="s">
        <v>828</v>
      </c>
      <c r="F387" s="98" t="s">
        <v>333</v>
      </c>
      <c r="G387" s="495">
        <f t="shared" si="11"/>
        <v>100</v>
      </c>
      <c r="H387" s="504">
        <v>80</v>
      </c>
      <c r="I387" s="364">
        <f t="shared" si="12"/>
        <v>20</v>
      </c>
    </row>
    <row r="388" spans="1:9" ht="15">
      <c r="A388" s="98">
        <v>380</v>
      </c>
      <c r="B388" s="501" t="s">
        <v>1337</v>
      </c>
      <c r="C388" s="502" t="s">
        <v>1658</v>
      </c>
      <c r="D388" s="523" t="s">
        <v>1659</v>
      </c>
      <c r="E388" s="494" t="s">
        <v>828</v>
      </c>
      <c r="F388" s="98" t="s">
        <v>333</v>
      </c>
      <c r="G388" s="495">
        <f t="shared" si="11"/>
        <v>100</v>
      </c>
      <c r="H388" s="504">
        <v>80</v>
      </c>
      <c r="I388" s="364">
        <f t="shared" si="12"/>
        <v>20</v>
      </c>
    </row>
    <row r="389" spans="1:9" ht="15">
      <c r="A389" s="98">
        <v>381</v>
      </c>
      <c r="B389" s="501" t="s">
        <v>1539</v>
      </c>
      <c r="C389" s="502" t="s">
        <v>1292</v>
      </c>
      <c r="D389" s="523" t="s">
        <v>1660</v>
      </c>
      <c r="E389" s="494" t="s">
        <v>828</v>
      </c>
      <c r="F389" s="98" t="s">
        <v>333</v>
      </c>
      <c r="G389" s="495">
        <f t="shared" si="11"/>
        <v>100</v>
      </c>
      <c r="H389" s="504">
        <v>80</v>
      </c>
      <c r="I389" s="364">
        <f t="shared" si="12"/>
        <v>20</v>
      </c>
    </row>
    <row r="390" spans="1:9" ht="15">
      <c r="A390" s="98">
        <v>382</v>
      </c>
      <c r="B390" s="501" t="s">
        <v>1539</v>
      </c>
      <c r="C390" s="502" t="s">
        <v>1604</v>
      </c>
      <c r="D390" s="523" t="s">
        <v>1661</v>
      </c>
      <c r="E390" s="494" t="s">
        <v>828</v>
      </c>
      <c r="F390" s="98" t="s">
        <v>333</v>
      </c>
      <c r="G390" s="495">
        <f t="shared" si="11"/>
        <v>100</v>
      </c>
      <c r="H390" s="504">
        <v>80</v>
      </c>
      <c r="I390" s="364">
        <f t="shared" si="12"/>
        <v>20</v>
      </c>
    </row>
    <row r="391" spans="1:9" ht="15">
      <c r="A391" s="98">
        <v>383</v>
      </c>
      <c r="B391" s="501" t="s">
        <v>859</v>
      </c>
      <c r="C391" s="502" t="s">
        <v>1662</v>
      </c>
      <c r="D391" s="523" t="s">
        <v>1663</v>
      </c>
      <c r="E391" s="494" t="s">
        <v>828</v>
      </c>
      <c r="F391" s="98" t="s">
        <v>333</v>
      </c>
      <c r="G391" s="495">
        <f t="shared" si="11"/>
        <v>100</v>
      </c>
      <c r="H391" s="504">
        <v>80</v>
      </c>
      <c r="I391" s="364">
        <f t="shared" si="12"/>
        <v>20</v>
      </c>
    </row>
    <row r="392" spans="1:9" ht="15">
      <c r="A392" s="98">
        <v>384</v>
      </c>
      <c r="B392" s="501" t="s">
        <v>1539</v>
      </c>
      <c r="C392" s="502" t="s">
        <v>1548</v>
      </c>
      <c r="D392" s="523" t="s">
        <v>1664</v>
      </c>
      <c r="E392" s="494" t="s">
        <v>828</v>
      </c>
      <c r="F392" s="98" t="s">
        <v>333</v>
      </c>
      <c r="G392" s="495">
        <f t="shared" si="11"/>
        <v>100</v>
      </c>
      <c r="H392" s="504">
        <v>80</v>
      </c>
      <c r="I392" s="364">
        <f t="shared" si="12"/>
        <v>20</v>
      </c>
    </row>
    <row r="393" spans="1:9" ht="15">
      <c r="A393" s="98">
        <v>385</v>
      </c>
      <c r="B393" s="501" t="s">
        <v>913</v>
      </c>
      <c r="C393" s="502" t="s">
        <v>1665</v>
      </c>
      <c r="D393" s="523" t="s">
        <v>1666</v>
      </c>
      <c r="E393" s="494" t="s">
        <v>828</v>
      </c>
      <c r="F393" s="98" t="s">
        <v>333</v>
      </c>
      <c r="G393" s="495">
        <f t="shared" si="11"/>
        <v>100</v>
      </c>
      <c r="H393" s="504">
        <v>80</v>
      </c>
      <c r="I393" s="364">
        <f t="shared" si="12"/>
        <v>20</v>
      </c>
    </row>
    <row r="394" spans="1:9" ht="15">
      <c r="A394" s="98">
        <v>386</v>
      </c>
      <c r="B394" s="501" t="s">
        <v>1514</v>
      </c>
      <c r="C394" s="502" t="s">
        <v>1667</v>
      </c>
      <c r="D394" s="523" t="s">
        <v>1668</v>
      </c>
      <c r="E394" s="494" t="s">
        <v>828</v>
      </c>
      <c r="F394" s="98" t="s">
        <v>333</v>
      </c>
      <c r="G394" s="495">
        <f t="shared" si="11"/>
        <v>100</v>
      </c>
      <c r="H394" s="504">
        <v>80</v>
      </c>
      <c r="I394" s="364">
        <f t="shared" si="12"/>
        <v>20</v>
      </c>
    </row>
    <row r="395" spans="1:9" ht="15">
      <c r="A395" s="98">
        <v>387</v>
      </c>
      <c r="B395" s="501" t="s">
        <v>994</v>
      </c>
      <c r="C395" s="502" t="s">
        <v>1669</v>
      </c>
      <c r="D395" s="523" t="s">
        <v>1670</v>
      </c>
      <c r="E395" s="494" t="s">
        <v>828</v>
      </c>
      <c r="F395" s="98" t="s">
        <v>333</v>
      </c>
      <c r="G395" s="495">
        <f t="shared" si="11"/>
        <v>100</v>
      </c>
      <c r="H395" s="504">
        <v>80</v>
      </c>
      <c r="I395" s="364">
        <f t="shared" si="12"/>
        <v>20</v>
      </c>
    </row>
    <row r="396" spans="1:9" ht="15">
      <c r="A396" s="98">
        <v>388</v>
      </c>
      <c r="B396" s="501" t="s">
        <v>1148</v>
      </c>
      <c r="C396" s="502" t="s">
        <v>1671</v>
      </c>
      <c r="D396" s="523" t="s">
        <v>1672</v>
      </c>
      <c r="E396" s="494" t="s">
        <v>828</v>
      </c>
      <c r="F396" s="98" t="s">
        <v>333</v>
      </c>
      <c r="G396" s="495">
        <f t="shared" si="11"/>
        <v>100</v>
      </c>
      <c r="H396" s="504">
        <v>80</v>
      </c>
      <c r="I396" s="364">
        <f t="shared" si="12"/>
        <v>20</v>
      </c>
    </row>
    <row r="397" spans="1:9" ht="15">
      <c r="A397" s="98">
        <v>389</v>
      </c>
      <c r="B397" s="501" t="s">
        <v>1480</v>
      </c>
      <c r="C397" s="502" t="s">
        <v>1673</v>
      </c>
      <c r="D397" s="523" t="s">
        <v>1674</v>
      </c>
      <c r="E397" s="494" t="s">
        <v>828</v>
      </c>
      <c r="F397" s="98" t="s">
        <v>333</v>
      </c>
      <c r="G397" s="495">
        <f t="shared" si="11"/>
        <v>100</v>
      </c>
      <c r="H397" s="504">
        <v>80</v>
      </c>
      <c r="I397" s="364">
        <f t="shared" si="12"/>
        <v>20</v>
      </c>
    </row>
    <row r="398" spans="1:9" ht="15">
      <c r="A398" s="98">
        <v>390</v>
      </c>
      <c r="B398" s="501" t="s">
        <v>1050</v>
      </c>
      <c r="C398" s="502" t="s">
        <v>1675</v>
      </c>
      <c r="D398" s="523" t="s">
        <v>1676</v>
      </c>
      <c r="E398" s="494" t="s">
        <v>828</v>
      </c>
      <c r="F398" s="98" t="s">
        <v>333</v>
      </c>
      <c r="G398" s="495">
        <f t="shared" si="11"/>
        <v>100</v>
      </c>
      <c r="H398" s="504">
        <v>80</v>
      </c>
      <c r="I398" s="364">
        <f t="shared" si="12"/>
        <v>20</v>
      </c>
    </row>
    <row r="399" spans="1:9" ht="15">
      <c r="A399" s="98">
        <v>391</v>
      </c>
      <c r="B399" s="506" t="s">
        <v>1677</v>
      </c>
      <c r="C399" s="502" t="s">
        <v>1678</v>
      </c>
      <c r="D399" s="523" t="s">
        <v>1679</v>
      </c>
      <c r="E399" s="494" t="s">
        <v>828</v>
      </c>
      <c r="F399" s="98" t="s">
        <v>333</v>
      </c>
      <c r="G399" s="495">
        <f t="shared" si="11"/>
        <v>100</v>
      </c>
      <c r="H399" s="504">
        <v>80</v>
      </c>
      <c r="I399" s="364">
        <f t="shared" si="12"/>
        <v>20</v>
      </c>
    </row>
    <row r="400" spans="1:9" ht="15">
      <c r="A400" s="98">
        <v>392</v>
      </c>
      <c r="B400" s="501" t="s">
        <v>1084</v>
      </c>
      <c r="C400" s="502" t="s">
        <v>1680</v>
      </c>
      <c r="D400" s="523" t="s">
        <v>1681</v>
      </c>
      <c r="E400" s="494" t="s">
        <v>828</v>
      </c>
      <c r="F400" s="98" t="s">
        <v>333</v>
      </c>
      <c r="G400" s="495">
        <f t="shared" si="11"/>
        <v>100</v>
      </c>
      <c r="H400" s="504">
        <v>80</v>
      </c>
      <c r="I400" s="364">
        <f t="shared" si="12"/>
        <v>20</v>
      </c>
    </row>
    <row r="401" spans="1:9" ht="15">
      <c r="A401" s="98">
        <v>393</v>
      </c>
      <c r="B401" s="501" t="s">
        <v>1498</v>
      </c>
      <c r="C401" s="502" t="s">
        <v>1682</v>
      </c>
      <c r="D401" s="523" t="s">
        <v>1683</v>
      </c>
      <c r="E401" s="494" t="s">
        <v>828</v>
      </c>
      <c r="F401" s="98" t="s">
        <v>333</v>
      </c>
      <c r="G401" s="495">
        <f t="shared" si="11"/>
        <v>100</v>
      </c>
      <c r="H401" s="504">
        <v>80</v>
      </c>
      <c r="I401" s="364">
        <f t="shared" si="12"/>
        <v>20</v>
      </c>
    </row>
    <row r="402" spans="1:9" ht="15">
      <c r="A402" s="98">
        <v>394</v>
      </c>
      <c r="B402" s="501" t="s">
        <v>913</v>
      </c>
      <c r="C402" s="502" t="s">
        <v>1512</v>
      </c>
      <c r="D402" s="523" t="s">
        <v>1684</v>
      </c>
      <c r="E402" s="494" t="s">
        <v>828</v>
      </c>
      <c r="F402" s="98" t="s">
        <v>333</v>
      </c>
      <c r="G402" s="495">
        <f t="shared" si="11"/>
        <v>100</v>
      </c>
      <c r="H402" s="504">
        <v>80</v>
      </c>
      <c r="I402" s="364">
        <f t="shared" si="12"/>
        <v>20</v>
      </c>
    </row>
    <row r="403" spans="1:9" ht="15">
      <c r="A403" s="98">
        <v>395</v>
      </c>
      <c r="B403" s="501" t="s">
        <v>1267</v>
      </c>
      <c r="C403" s="502" t="s">
        <v>1685</v>
      </c>
      <c r="D403" s="523" t="s">
        <v>1686</v>
      </c>
      <c r="E403" s="494" t="s">
        <v>828</v>
      </c>
      <c r="F403" s="98" t="s">
        <v>333</v>
      </c>
      <c r="G403" s="495">
        <f t="shared" si="11"/>
        <v>100</v>
      </c>
      <c r="H403" s="504">
        <v>80</v>
      </c>
      <c r="I403" s="364">
        <f t="shared" si="12"/>
        <v>20</v>
      </c>
    </row>
    <row r="404" spans="1:9" ht="15">
      <c r="A404" s="98">
        <v>396</v>
      </c>
      <c r="B404" s="501" t="s">
        <v>1186</v>
      </c>
      <c r="C404" s="502" t="s">
        <v>1687</v>
      </c>
      <c r="D404" s="523" t="s">
        <v>1688</v>
      </c>
      <c r="E404" s="494" t="s">
        <v>828</v>
      </c>
      <c r="F404" s="98" t="s">
        <v>333</v>
      </c>
      <c r="G404" s="495">
        <f t="shared" si="11"/>
        <v>100</v>
      </c>
      <c r="H404" s="504">
        <v>80</v>
      </c>
      <c r="I404" s="364">
        <f t="shared" si="12"/>
        <v>20</v>
      </c>
    </row>
    <row r="405" spans="1:9" ht="15">
      <c r="A405" s="98">
        <v>397</v>
      </c>
      <c r="B405" s="501" t="s">
        <v>1689</v>
      </c>
      <c r="C405" s="502" t="s">
        <v>1690</v>
      </c>
      <c r="D405" s="523" t="s">
        <v>1691</v>
      </c>
      <c r="E405" s="494" t="s">
        <v>828</v>
      </c>
      <c r="F405" s="98" t="s">
        <v>333</v>
      </c>
      <c r="G405" s="495">
        <f t="shared" si="11"/>
        <v>100</v>
      </c>
      <c r="H405" s="504">
        <v>80</v>
      </c>
      <c r="I405" s="364">
        <f t="shared" si="12"/>
        <v>20</v>
      </c>
    </row>
    <row r="406" spans="1:9" ht="15">
      <c r="A406" s="98">
        <v>398</v>
      </c>
      <c r="B406" s="501" t="s">
        <v>817</v>
      </c>
      <c r="C406" s="502" t="s">
        <v>1678</v>
      </c>
      <c r="D406" s="523" t="s">
        <v>1692</v>
      </c>
      <c r="E406" s="494" t="s">
        <v>828</v>
      </c>
      <c r="F406" s="98" t="s">
        <v>333</v>
      </c>
      <c r="G406" s="495">
        <f t="shared" si="11"/>
        <v>100</v>
      </c>
      <c r="H406" s="504">
        <v>80</v>
      </c>
      <c r="I406" s="364">
        <f t="shared" si="12"/>
        <v>20</v>
      </c>
    </row>
    <row r="407" spans="1:9" ht="15">
      <c r="A407" s="98">
        <v>399</v>
      </c>
      <c r="B407" s="501" t="s">
        <v>994</v>
      </c>
      <c r="C407" s="502" t="s">
        <v>1048</v>
      </c>
      <c r="D407" s="523" t="s">
        <v>1693</v>
      </c>
      <c r="E407" s="494" t="s">
        <v>828</v>
      </c>
      <c r="F407" s="98" t="s">
        <v>333</v>
      </c>
      <c r="G407" s="495">
        <f t="shared" si="11"/>
        <v>100</v>
      </c>
      <c r="H407" s="504">
        <v>80</v>
      </c>
      <c r="I407" s="364">
        <f t="shared" si="12"/>
        <v>20</v>
      </c>
    </row>
    <row r="408" spans="1:9" ht="15">
      <c r="A408" s="98">
        <v>400</v>
      </c>
      <c r="B408" s="501" t="s">
        <v>859</v>
      </c>
      <c r="C408" s="502" t="s">
        <v>1694</v>
      </c>
      <c r="D408" s="523" t="s">
        <v>1695</v>
      </c>
      <c r="E408" s="494" t="s">
        <v>828</v>
      </c>
      <c r="F408" s="98" t="s">
        <v>333</v>
      </c>
      <c r="G408" s="495">
        <f t="shared" si="11"/>
        <v>100</v>
      </c>
      <c r="H408" s="504">
        <v>80</v>
      </c>
      <c r="I408" s="364">
        <f t="shared" si="12"/>
        <v>20</v>
      </c>
    </row>
    <row r="409" spans="1:9" ht="15">
      <c r="A409" s="98">
        <v>401</v>
      </c>
      <c r="B409" s="501" t="s">
        <v>1125</v>
      </c>
      <c r="C409" s="502" t="s">
        <v>1696</v>
      </c>
      <c r="D409" s="523" t="s">
        <v>1697</v>
      </c>
      <c r="E409" s="494" t="s">
        <v>828</v>
      </c>
      <c r="F409" s="98" t="s">
        <v>333</v>
      </c>
      <c r="G409" s="495">
        <f t="shared" si="11"/>
        <v>100</v>
      </c>
      <c r="H409" s="504">
        <v>80</v>
      </c>
      <c r="I409" s="364">
        <f t="shared" si="12"/>
        <v>20</v>
      </c>
    </row>
    <row r="410" spans="1:9" ht="15">
      <c r="A410" s="98">
        <v>402</v>
      </c>
      <c r="B410" s="501" t="s">
        <v>913</v>
      </c>
      <c r="C410" s="502" t="s">
        <v>1698</v>
      </c>
      <c r="D410" s="523" t="s">
        <v>1699</v>
      </c>
      <c r="E410" s="494" t="s">
        <v>828</v>
      </c>
      <c r="F410" s="98" t="s">
        <v>333</v>
      </c>
      <c r="G410" s="495">
        <f t="shared" si="11"/>
        <v>100</v>
      </c>
      <c r="H410" s="504">
        <v>80</v>
      </c>
      <c r="I410" s="364">
        <f t="shared" si="12"/>
        <v>20</v>
      </c>
    </row>
    <row r="411" spans="1:9" ht="15">
      <c r="A411" s="98">
        <v>403</v>
      </c>
      <c r="B411" s="501" t="s">
        <v>991</v>
      </c>
      <c r="C411" s="502" t="s">
        <v>1700</v>
      </c>
      <c r="D411" s="523" t="s">
        <v>1701</v>
      </c>
      <c r="E411" s="494" t="s">
        <v>828</v>
      </c>
      <c r="F411" s="98" t="s">
        <v>333</v>
      </c>
      <c r="G411" s="495">
        <f t="shared" si="11"/>
        <v>100</v>
      </c>
      <c r="H411" s="504">
        <v>80</v>
      </c>
      <c r="I411" s="364">
        <f t="shared" si="12"/>
        <v>20</v>
      </c>
    </row>
    <row r="412" spans="1:9" ht="15">
      <c r="A412" s="98">
        <v>404</v>
      </c>
      <c r="B412" s="501" t="s">
        <v>859</v>
      </c>
      <c r="C412" s="502" t="s">
        <v>1702</v>
      </c>
      <c r="D412" s="523" t="s">
        <v>1703</v>
      </c>
      <c r="E412" s="494" t="s">
        <v>828</v>
      </c>
      <c r="F412" s="98" t="s">
        <v>333</v>
      </c>
      <c r="G412" s="495">
        <f t="shared" si="11"/>
        <v>100</v>
      </c>
      <c r="H412" s="504">
        <v>80</v>
      </c>
      <c r="I412" s="364">
        <f t="shared" si="12"/>
        <v>20</v>
      </c>
    </row>
    <row r="413" spans="1:9" ht="15">
      <c r="A413" s="98">
        <v>405</v>
      </c>
      <c r="B413" s="501" t="s">
        <v>859</v>
      </c>
      <c r="C413" s="502" t="s">
        <v>1704</v>
      </c>
      <c r="D413" s="523" t="s">
        <v>1705</v>
      </c>
      <c r="E413" s="494" t="s">
        <v>828</v>
      </c>
      <c r="F413" s="98" t="s">
        <v>333</v>
      </c>
      <c r="G413" s="495">
        <f t="shared" si="11"/>
        <v>100</v>
      </c>
      <c r="H413" s="504">
        <v>80</v>
      </c>
      <c r="I413" s="364">
        <f t="shared" si="12"/>
        <v>20</v>
      </c>
    </row>
    <row r="414" spans="1:9" ht="15">
      <c r="A414" s="98">
        <v>406</v>
      </c>
      <c r="B414" s="501" t="s">
        <v>1539</v>
      </c>
      <c r="C414" s="502" t="s">
        <v>1704</v>
      </c>
      <c r="D414" s="523" t="s">
        <v>1706</v>
      </c>
      <c r="E414" s="494" t="s">
        <v>828</v>
      </c>
      <c r="F414" s="98" t="s">
        <v>333</v>
      </c>
      <c r="G414" s="495">
        <f t="shared" si="11"/>
        <v>100</v>
      </c>
      <c r="H414" s="504">
        <v>80</v>
      </c>
      <c r="I414" s="364">
        <f t="shared" si="12"/>
        <v>20</v>
      </c>
    </row>
    <row r="415" spans="1:9" ht="15">
      <c r="A415" s="98">
        <v>407</v>
      </c>
      <c r="B415" s="501" t="s">
        <v>878</v>
      </c>
      <c r="C415" s="502" t="s">
        <v>1707</v>
      </c>
      <c r="D415" s="523" t="s">
        <v>1708</v>
      </c>
      <c r="E415" s="494" t="s">
        <v>828</v>
      </c>
      <c r="F415" s="98" t="s">
        <v>333</v>
      </c>
      <c r="G415" s="495">
        <f t="shared" si="11"/>
        <v>100</v>
      </c>
      <c r="H415" s="504">
        <v>80</v>
      </c>
      <c r="I415" s="364">
        <f t="shared" si="12"/>
        <v>20</v>
      </c>
    </row>
    <row r="416" spans="1:9" ht="15">
      <c r="A416" s="98">
        <v>408</v>
      </c>
      <c r="B416" s="501" t="s">
        <v>859</v>
      </c>
      <c r="C416" s="502" t="s">
        <v>1519</v>
      </c>
      <c r="D416" s="523" t="s">
        <v>1709</v>
      </c>
      <c r="E416" s="494" t="s">
        <v>828</v>
      </c>
      <c r="F416" s="98" t="s">
        <v>333</v>
      </c>
      <c r="G416" s="495">
        <f t="shared" si="11"/>
        <v>100</v>
      </c>
      <c r="H416" s="504">
        <v>80</v>
      </c>
      <c r="I416" s="364">
        <f t="shared" si="12"/>
        <v>20</v>
      </c>
    </row>
    <row r="417" spans="1:9" ht="15">
      <c r="A417" s="98">
        <v>409</v>
      </c>
      <c r="B417" s="529" t="s">
        <v>1710</v>
      </c>
      <c r="C417" s="502" t="s">
        <v>1711</v>
      </c>
      <c r="D417" s="523" t="s">
        <v>1712</v>
      </c>
      <c r="E417" s="494" t="s">
        <v>828</v>
      </c>
      <c r="F417" s="98" t="s">
        <v>333</v>
      </c>
      <c r="G417" s="495">
        <f t="shared" si="11"/>
        <v>100</v>
      </c>
      <c r="H417" s="504">
        <v>80</v>
      </c>
      <c r="I417" s="364">
        <f t="shared" si="12"/>
        <v>20</v>
      </c>
    </row>
    <row r="418" spans="1:9" ht="15">
      <c r="A418" s="98">
        <v>410</v>
      </c>
      <c r="B418" s="501" t="s">
        <v>1148</v>
      </c>
      <c r="C418" s="502" t="s">
        <v>1586</v>
      </c>
      <c r="D418" s="523" t="s">
        <v>1713</v>
      </c>
      <c r="E418" s="494" t="s">
        <v>828</v>
      </c>
      <c r="F418" s="98" t="s">
        <v>333</v>
      </c>
      <c r="G418" s="495">
        <f t="shared" si="11"/>
        <v>100</v>
      </c>
      <c r="H418" s="504">
        <v>80</v>
      </c>
      <c r="I418" s="364">
        <f t="shared" si="12"/>
        <v>20</v>
      </c>
    </row>
    <row r="419" spans="1:9" ht="15">
      <c r="A419" s="98">
        <v>411</v>
      </c>
      <c r="B419" s="501" t="s">
        <v>1539</v>
      </c>
      <c r="C419" s="502" t="s">
        <v>1714</v>
      </c>
      <c r="D419" s="523" t="s">
        <v>1715</v>
      </c>
      <c r="E419" s="494" t="s">
        <v>828</v>
      </c>
      <c r="F419" s="98" t="s">
        <v>333</v>
      </c>
      <c r="G419" s="495">
        <f t="shared" si="11"/>
        <v>100</v>
      </c>
      <c r="H419" s="504">
        <v>80</v>
      </c>
      <c r="I419" s="364">
        <f t="shared" si="12"/>
        <v>20</v>
      </c>
    </row>
    <row r="420" spans="1:9" ht="15">
      <c r="A420" s="98">
        <v>412</v>
      </c>
      <c r="B420" s="501" t="s">
        <v>875</v>
      </c>
      <c r="C420" s="502" t="s">
        <v>1716</v>
      </c>
      <c r="D420" s="523" t="s">
        <v>1717</v>
      </c>
      <c r="E420" s="494" t="s">
        <v>828</v>
      </c>
      <c r="F420" s="98" t="s">
        <v>333</v>
      </c>
      <c r="G420" s="495">
        <f t="shared" si="11"/>
        <v>100</v>
      </c>
      <c r="H420" s="504">
        <v>80</v>
      </c>
      <c r="I420" s="364">
        <f t="shared" si="12"/>
        <v>20</v>
      </c>
    </row>
    <row r="421" spans="1:9" ht="15">
      <c r="A421" s="98">
        <v>413</v>
      </c>
      <c r="B421" s="501" t="s">
        <v>1090</v>
      </c>
      <c r="C421" s="502" t="s">
        <v>1718</v>
      </c>
      <c r="D421" s="523" t="s">
        <v>1719</v>
      </c>
      <c r="E421" s="494" t="s">
        <v>828</v>
      </c>
      <c r="F421" s="98" t="s">
        <v>333</v>
      </c>
      <c r="G421" s="495">
        <f t="shared" si="11"/>
        <v>100</v>
      </c>
      <c r="H421" s="504">
        <v>80</v>
      </c>
      <c r="I421" s="364">
        <f t="shared" si="12"/>
        <v>20</v>
      </c>
    </row>
    <row r="422" spans="1:9" ht="15">
      <c r="A422" s="98">
        <v>414</v>
      </c>
      <c r="B422" s="501" t="s">
        <v>1561</v>
      </c>
      <c r="C422" s="502" t="s">
        <v>1720</v>
      </c>
      <c r="D422" s="523" t="s">
        <v>1721</v>
      </c>
      <c r="E422" s="494" t="s">
        <v>828</v>
      </c>
      <c r="F422" s="98" t="s">
        <v>333</v>
      </c>
      <c r="G422" s="495">
        <f t="shared" si="11"/>
        <v>100</v>
      </c>
      <c r="H422" s="504">
        <v>80</v>
      </c>
      <c r="I422" s="364">
        <f t="shared" si="12"/>
        <v>20</v>
      </c>
    </row>
    <row r="423" spans="1:9" ht="15">
      <c r="A423" s="98">
        <v>415</v>
      </c>
      <c r="B423" s="501" t="s">
        <v>1158</v>
      </c>
      <c r="C423" s="502" t="s">
        <v>1722</v>
      </c>
      <c r="D423" s="523" t="s">
        <v>1723</v>
      </c>
      <c r="E423" s="494" t="s">
        <v>828</v>
      </c>
      <c r="F423" s="98" t="s">
        <v>333</v>
      </c>
      <c r="G423" s="495">
        <f t="shared" si="11"/>
        <v>100</v>
      </c>
      <c r="H423" s="504">
        <v>80</v>
      </c>
      <c r="I423" s="364">
        <f t="shared" si="12"/>
        <v>20</v>
      </c>
    </row>
    <row r="424" spans="1:9" ht="15">
      <c r="A424" s="98">
        <v>416</v>
      </c>
      <c r="B424" s="506" t="s">
        <v>933</v>
      </c>
      <c r="C424" s="502" t="s">
        <v>1724</v>
      </c>
      <c r="D424" s="523" t="s">
        <v>1725</v>
      </c>
      <c r="E424" s="494" t="s">
        <v>828</v>
      </c>
      <c r="F424" s="98" t="s">
        <v>333</v>
      </c>
      <c r="G424" s="495">
        <f t="shared" si="11"/>
        <v>100</v>
      </c>
      <c r="H424" s="504">
        <v>80</v>
      </c>
      <c r="I424" s="364">
        <f t="shared" si="12"/>
        <v>20</v>
      </c>
    </row>
    <row r="425" spans="1:9" ht="15">
      <c r="A425" s="98">
        <v>417</v>
      </c>
      <c r="B425" s="501" t="s">
        <v>1209</v>
      </c>
      <c r="C425" s="502" t="s">
        <v>1726</v>
      </c>
      <c r="D425" s="523" t="s">
        <v>1727</v>
      </c>
      <c r="E425" s="494" t="s">
        <v>828</v>
      </c>
      <c r="F425" s="98" t="s">
        <v>333</v>
      </c>
      <c r="G425" s="495">
        <f t="shared" si="11"/>
        <v>100</v>
      </c>
      <c r="H425" s="504">
        <v>80</v>
      </c>
      <c r="I425" s="364">
        <f t="shared" si="12"/>
        <v>20</v>
      </c>
    </row>
    <row r="426" spans="1:9" ht="15">
      <c r="A426" s="98">
        <v>418</v>
      </c>
      <c r="B426" s="501" t="s">
        <v>1728</v>
      </c>
      <c r="C426" s="502" t="s">
        <v>1729</v>
      </c>
      <c r="D426" s="523" t="s">
        <v>1730</v>
      </c>
      <c r="E426" s="494" t="s">
        <v>828</v>
      </c>
      <c r="F426" s="98" t="s">
        <v>333</v>
      </c>
      <c r="G426" s="495">
        <f t="shared" si="11"/>
        <v>100</v>
      </c>
      <c r="H426" s="504">
        <v>80</v>
      </c>
      <c r="I426" s="364">
        <f t="shared" si="12"/>
        <v>20</v>
      </c>
    </row>
    <row r="427" spans="1:9" ht="15">
      <c r="A427" s="98">
        <v>419</v>
      </c>
      <c r="B427" s="501" t="s">
        <v>994</v>
      </c>
      <c r="C427" s="502" t="s">
        <v>1731</v>
      </c>
      <c r="D427" s="523" t="s">
        <v>1732</v>
      </c>
      <c r="E427" s="494" t="s">
        <v>828</v>
      </c>
      <c r="F427" s="98" t="s">
        <v>333</v>
      </c>
      <c r="G427" s="495">
        <f t="shared" si="11"/>
        <v>100</v>
      </c>
      <c r="H427" s="504">
        <v>80</v>
      </c>
      <c r="I427" s="364">
        <f t="shared" si="12"/>
        <v>20</v>
      </c>
    </row>
    <row r="428" spans="1:9" ht="15">
      <c r="A428" s="98">
        <v>420</v>
      </c>
      <c r="B428" s="501" t="s">
        <v>952</v>
      </c>
      <c r="C428" s="502" t="s">
        <v>1733</v>
      </c>
      <c r="D428" s="523" t="s">
        <v>1734</v>
      </c>
      <c r="E428" s="494" t="s">
        <v>828</v>
      </c>
      <c r="F428" s="98" t="s">
        <v>333</v>
      </c>
      <c r="G428" s="495">
        <f t="shared" si="11"/>
        <v>100</v>
      </c>
      <c r="H428" s="504">
        <v>80</v>
      </c>
      <c r="I428" s="364">
        <f t="shared" si="12"/>
        <v>20</v>
      </c>
    </row>
    <row r="429" spans="1:9" ht="15">
      <c r="A429" s="98">
        <v>421</v>
      </c>
      <c r="B429" s="501" t="s">
        <v>859</v>
      </c>
      <c r="C429" s="502" t="s">
        <v>1707</v>
      </c>
      <c r="D429" s="523" t="s">
        <v>1735</v>
      </c>
      <c r="E429" s="494" t="s">
        <v>828</v>
      </c>
      <c r="F429" s="98" t="s">
        <v>333</v>
      </c>
      <c r="G429" s="495">
        <f t="shared" si="11"/>
        <v>100</v>
      </c>
      <c r="H429" s="504">
        <v>80</v>
      </c>
      <c r="I429" s="364">
        <f t="shared" si="12"/>
        <v>20</v>
      </c>
    </row>
    <row r="430" spans="1:9" ht="15">
      <c r="A430" s="98">
        <v>422</v>
      </c>
      <c r="B430" s="501" t="s">
        <v>859</v>
      </c>
      <c r="C430" s="502" t="s">
        <v>1736</v>
      </c>
      <c r="D430" s="523" t="s">
        <v>1737</v>
      </c>
      <c r="E430" s="494" t="s">
        <v>828</v>
      </c>
      <c r="F430" s="98" t="s">
        <v>333</v>
      </c>
      <c r="G430" s="495">
        <f t="shared" si="11"/>
        <v>100</v>
      </c>
      <c r="H430" s="504">
        <v>80</v>
      </c>
      <c r="I430" s="364">
        <f t="shared" si="12"/>
        <v>20</v>
      </c>
    </row>
    <row r="431" spans="1:9" ht="15">
      <c r="A431" s="98">
        <v>423</v>
      </c>
      <c r="B431" s="501" t="s">
        <v>913</v>
      </c>
      <c r="C431" s="502" t="s">
        <v>1738</v>
      </c>
      <c r="D431" s="523" t="s">
        <v>1739</v>
      </c>
      <c r="E431" s="494" t="s">
        <v>828</v>
      </c>
      <c r="F431" s="98" t="s">
        <v>333</v>
      </c>
      <c r="G431" s="495">
        <f t="shared" si="11"/>
        <v>100</v>
      </c>
      <c r="H431" s="504">
        <v>80</v>
      </c>
      <c r="I431" s="364">
        <f t="shared" si="12"/>
        <v>20</v>
      </c>
    </row>
    <row r="432" spans="1:9" ht="15">
      <c r="A432" s="98">
        <v>424</v>
      </c>
      <c r="B432" s="501" t="s">
        <v>1267</v>
      </c>
      <c r="C432" s="502" t="s">
        <v>1740</v>
      </c>
      <c r="D432" s="523" t="s">
        <v>1741</v>
      </c>
      <c r="E432" s="494" t="s">
        <v>828</v>
      </c>
      <c r="F432" s="98" t="s">
        <v>333</v>
      </c>
      <c r="G432" s="495">
        <f t="shared" si="11"/>
        <v>100</v>
      </c>
      <c r="H432" s="504">
        <v>80</v>
      </c>
      <c r="I432" s="364">
        <f t="shared" si="12"/>
        <v>20</v>
      </c>
    </row>
    <row r="433" spans="1:9" ht="15">
      <c r="A433" s="98">
        <v>425</v>
      </c>
      <c r="B433" s="501" t="s">
        <v>1267</v>
      </c>
      <c r="C433" s="502" t="s">
        <v>1742</v>
      </c>
      <c r="D433" s="523" t="s">
        <v>1743</v>
      </c>
      <c r="E433" s="494" t="s">
        <v>828</v>
      </c>
      <c r="F433" s="98" t="s">
        <v>333</v>
      </c>
      <c r="G433" s="495">
        <f t="shared" si="11"/>
        <v>100</v>
      </c>
      <c r="H433" s="504">
        <v>80</v>
      </c>
      <c r="I433" s="364">
        <f t="shared" si="12"/>
        <v>20</v>
      </c>
    </row>
    <row r="434" spans="1:9" ht="15">
      <c r="A434" s="98">
        <v>426</v>
      </c>
      <c r="B434" s="501" t="s">
        <v>1744</v>
      </c>
      <c r="C434" s="508" t="s">
        <v>1745</v>
      </c>
      <c r="D434" s="503" t="s">
        <v>1746</v>
      </c>
      <c r="E434" s="494" t="s">
        <v>828</v>
      </c>
      <c r="F434" s="98" t="s">
        <v>333</v>
      </c>
      <c r="G434" s="495">
        <f t="shared" si="11"/>
        <v>150</v>
      </c>
      <c r="H434" s="504">
        <v>120</v>
      </c>
      <c r="I434" s="364">
        <f t="shared" si="12"/>
        <v>30</v>
      </c>
    </row>
    <row r="435" spans="1:9" ht="15">
      <c r="A435" s="98">
        <v>427</v>
      </c>
      <c r="B435" s="501" t="s">
        <v>817</v>
      </c>
      <c r="C435" s="502" t="s">
        <v>1447</v>
      </c>
      <c r="D435" s="503" t="s">
        <v>1747</v>
      </c>
      <c r="E435" s="494" t="s">
        <v>828</v>
      </c>
      <c r="F435" s="98" t="s">
        <v>333</v>
      </c>
      <c r="G435" s="495">
        <f t="shared" si="11"/>
        <v>100</v>
      </c>
      <c r="H435" s="504">
        <v>80</v>
      </c>
      <c r="I435" s="364">
        <f t="shared" si="12"/>
        <v>20</v>
      </c>
    </row>
    <row r="436" spans="1:9" ht="15">
      <c r="A436" s="98">
        <v>428</v>
      </c>
      <c r="B436" s="501" t="s">
        <v>921</v>
      </c>
      <c r="C436" s="502" t="s">
        <v>1748</v>
      </c>
      <c r="D436" s="503" t="s">
        <v>1749</v>
      </c>
      <c r="E436" s="494" t="s">
        <v>828</v>
      </c>
      <c r="F436" s="98" t="s">
        <v>333</v>
      </c>
      <c r="G436" s="495">
        <f t="shared" si="11"/>
        <v>100</v>
      </c>
      <c r="H436" s="504">
        <v>80</v>
      </c>
      <c r="I436" s="364">
        <f t="shared" si="12"/>
        <v>20</v>
      </c>
    </row>
    <row r="437" spans="1:9" ht="15">
      <c r="A437" s="98">
        <v>429</v>
      </c>
      <c r="B437" s="501" t="s">
        <v>1053</v>
      </c>
      <c r="C437" s="502" t="s">
        <v>1750</v>
      </c>
      <c r="D437" s="503" t="s">
        <v>1751</v>
      </c>
      <c r="E437" s="494" t="s">
        <v>828</v>
      </c>
      <c r="F437" s="98" t="s">
        <v>333</v>
      </c>
      <c r="G437" s="495">
        <f t="shared" si="11"/>
        <v>100</v>
      </c>
      <c r="H437" s="504">
        <v>80</v>
      </c>
      <c r="I437" s="364">
        <f t="shared" si="12"/>
        <v>20</v>
      </c>
    </row>
    <row r="438" spans="1:9" ht="15">
      <c r="A438" s="98">
        <v>430</v>
      </c>
      <c r="B438" s="501" t="s">
        <v>1752</v>
      </c>
      <c r="C438" s="502" t="s">
        <v>1381</v>
      </c>
      <c r="D438" s="503" t="s">
        <v>1753</v>
      </c>
      <c r="E438" s="494" t="s">
        <v>828</v>
      </c>
      <c r="F438" s="98" t="s">
        <v>333</v>
      </c>
      <c r="G438" s="495">
        <f t="shared" si="11"/>
        <v>100</v>
      </c>
      <c r="H438" s="504">
        <v>80</v>
      </c>
      <c r="I438" s="364">
        <f t="shared" si="12"/>
        <v>20</v>
      </c>
    </row>
    <row r="439" spans="1:9" ht="15">
      <c r="A439" s="98">
        <v>431</v>
      </c>
      <c r="B439" s="501" t="s">
        <v>1754</v>
      </c>
      <c r="C439" s="502" t="s">
        <v>1755</v>
      </c>
      <c r="D439" s="503" t="s">
        <v>1756</v>
      </c>
      <c r="E439" s="494" t="s">
        <v>828</v>
      </c>
      <c r="F439" s="98" t="s">
        <v>333</v>
      </c>
      <c r="G439" s="495">
        <f t="shared" si="11"/>
        <v>100</v>
      </c>
      <c r="H439" s="504">
        <v>80</v>
      </c>
      <c r="I439" s="364">
        <f t="shared" si="12"/>
        <v>20</v>
      </c>
    </row>
    <row r="440" spans="1:9" ht="15">
      <c r="A440" s="98">
        <v>432</v>
      </c>
      <c r="B440" s="501" t="s">
        <v>1757</v>
      </c>
      <c r="C440" s="502" t="s">
        <v>1758</v>
      </c>
      <c r="D440" s="503" t="s">
        <v>1759</v>
      </c>
      <c r="E440" s="494" t="s">
        <v>828</v>
      </c>
      <c r="F440" s="98" t="s">
        <v>333</v>
      </c>
      <c r="G440" s="495">
        <f t="shared" si="11"/>
        <v>100</v>
      </c>
      <c r="H440" s="504">
        <v>80</v>
      </c>
      <c r="I440" s="364">
        <f t="shared" si="12"/>
        <v>20</v>
      </c>
    </row>
    <row r="441" spans="1:9" ht="15">
      <c r="A441" s="98">
        <v>433</v>
      </c>
      <c r="B441" s="501" t="s">
        <v>942</v>
      </c>
      <c r="C441" s="502" t="s">
        <v>1760</v>
      </c>
      <c r="D441" s="503" t="s">
        <v>1761</v>
      </c>
      <c r="E441" s="494" t="s">
        <v>828</v>
      </c>
      <c r="F441" s="98" t="s">
        <v>333</v>
      </c>
      <c r="G441" s="495">
        <f t="shared" si="11"/>
        <v>100</v>
      </c>
      <c r="H441" s="504">
        <v>80</v>
      </c>
      <c r="I441" s="364">
        <f t="shared" si="12"/>
        <v>20</v>
      </c>
    </row>
    <row r="442" spans="1:9" ht="15">
      <c r="A442" s="98">
        <v>434</v>
      </c>
      <c r="B442" s="501" t="s">
        <v>1762</v>
      </c>
      <c r="C442" s="502" t="s">
        <v>1763</v>
      </c>
      <c r="D442" s="503" t="s">
        <v>1764</v>
      </c>
      <c r="E442" s="494" t="s">
        <v>828</v>
      </c>
      <c r="F442" s="98" t="s">
        <v>333</v>
      </c>
      <c r="G442" s="495">
        <f t="shared" si="11"/>
        <v>100</v>
      </c>
      <c r="H442" s="504">
        <v>80</v>
      </c>
      <c r="I442" s="364">
        <f t="shared" si="12"/>
        <v>20</v>
      </c>
    </row>
    <row r="443" spans="1:9" ht="15">
      <c r="A443" s="98">
        <v>435</v>
      </c>
      <c r="B443" s="501" t="s">
        <v>1561</v>
      </c>
      <c r="C443" s="502" t="s">
        <v>1765</v>
      </c>
      <c r="D443" s="503" t="s">
        <v>1766</v>
      </c>
      <c r="E443" s="494" t="s">
        <v>828</v>
      </c>
      <c r="F443" s="98" t="s">
        <v>333</v>
      </c>
      <c r="G443" s="495">
        <f t="shared" si="11"/>
        <v>100</v>
      </c>
      <c r="H443" s="504">
        <v>80</v>
      </c>
      <c r="I443" s="364">
        <f t="shared" si="12"/>
        <v>20</v>
      </c>
    </row>
    <row r="444" spans="1:9" ht="15">
      <c r="A444" s="98">
        <v>436</v>
      </c>
      <c r="B444" s="501" t="s">
        <v>997</v>
      </c>
      <c r="C444" s="502" t="s">
        <v>1767</v>
      </c>
      <c r="D444" s="503" t="s">
        <v>1768</v>
      </c>
      <c r="E444" s="494" t="s">
        <v>828</v>
      </c>
      <c r="F444" s="98" t="s">
        <v>333</v>
      </c>
      <c r="G444" s="495">
        <f t="shared" si="11"/>
        <v>100</v>
      </c>
      <c r="H444" s="504">
        <v>80</v>
      </c>
      <c r="I444" s="364">
        <f t="shared" si="12"/>
        <v>20</v>
      </c>
    </row>
    <row r="445" spans="1:9" ht="15">
      <c r="A445" s="98">
        <v>437</v>
      </c>
      <c r="B445" s="501" t="s">
        <v>1090</v>
      </c>
      <c r="C445" s="502" t="s">
        <v>1769</v>
      </c>
      <c r="D445" s="503" t="s">
        <v>1770</v>
      </c>
      <c r="E445" s="494" t="s">
        <v>828</v>
      </c>
      <c r="F445" s="98" t="s">
        <v>333</v>
      </c>
      <c r="G445" s="495">
        <f t="shared" ref="G445:G508" si="13">H445/0.8</f>
        <v>100</v>
      </c>
      <c r="H445" s="504">
        <v>80</v>
      </c>
      <c r="I445" s="364">
        <f t="shared" ref="I445:I508" si="14">H445*0.25</f>
        <v>20</v>
      </c>
    </row>
    <row r="446" spans="1:9" ht="15">
      <c r="A446" s="98">
        <v>438</v>
      </c>
      <c r="B446" s="501" t="s">
        <v>913</v>
      </c>
      <c r="C446" s="502" t="s">
        <v>873</v>
      </c>
      <c r="D446" s="503" t="s">
        <v>1771</v>
      </c>
      <c r="E446" s="494" t="s">
        <v>828</v>
      </c>
      <c r="F446" s="98" t="s">
        <v>333</v>
      </c>
      <c r="G446" s="495">
        <f t="shared" si="13"/>
        <v>100</v>
      </c>
      <c r="H446" s="504">
        <v>80</v>
      </c>
      <c r="I446" s="364">
        <f t="shared" si="14"/>
        <v>20</v>
      </c>
    </row>
    <row r="447" spans="1:9" ht="15">
      <c r="A447" s="98">
        <v>439</v>
      </c>
      <c r="B447" s="501" t="s">
        <v>551</v>
      </c>
      <c r="C447" s="502" t="s">
        <v>1772</v>
      </c>
      <c r="D447" s="503" t="s">
        <v>1773</v>
      </c>
      <c r="E447" s="494" t="s">
        <v>828</v>
      </c>
      <c r="F447" s="98" t="s">
        <v>333</v>
      </c>
      <c r="G447" s="495">
        <f t="shared" si="13"/>
        <v>100</v>
      </c>
      <c r="H447" s="504">
        <v>80</v>
      </c>
      <c r="I447" s="364">
        <f t="shared" si="14"/>
        <v>20</v>
      </c>
    </row>
    <row r="448" spans="1:9" ht="15">
      <c r="A448" s="98">
        <v>440</v>
      </c>
      <c r="B448" s="501" t="s">
        <v>823</v>
      </c>
      <c r="C448" s="502" t="s">
        <v>1774</v>
      </c>
      <c r="D448" s="503" t="s">
        <v>1775</v>
      </c>
      <c r="E448" s="494" t="s">
        <v>828</v>
      </c>
      <c r="F448" s="98" t="s">
        <v>333</v>
      </c>
      <c r="G448" s="495">
        <f t="shared" si="13"/>
        <v>100</v>
      </c>
      <c r="H448" s="504">
        <v>80</v>
      </c>
      <c r="I448" s="364">
        <f t="shared" si="14"/>
        <v>20</v>
      </c>
    </row>
    <row r="449" spans="1:9" ht="15">
      <c r="A449" s="98">
        <v>441</v>
      </c>
      <c r="B449" s="501" t="s">
        <v>1776</v>
      </c>
      <c r="C449" s="502" t="s">
        <v>1777</v>
      </c>
      <c r="D449" s="503" t="s">
        <v>1778</v>
      </c>
      <c r="E449" s="494" t="s">
        <v>828</v>
      </c>
      <c r="F449" s="98" t="s">
        <v>333</v>
      </c>
      <c r="G449" s="495">
        <f t="shared" si="13"/>
        <v>100</v>
      </c>
      <c r="H449" s="504">
        <v>80</v>
      </c>
      <c r="I449" s="364">
        <f t="shared" si="14"/>
        <v>20</v>
      </c>
    </row>
    <row r="450" spans="1:9" ht="15">
      <c r="A450" s="98">
        <v>442</v>
      </c>
      <c r="B450" s="501" t="s">
        <v>1779</v>
      </c>
      <c r="C450" s="502" t="s">
        <v>1780</v>
      </c>
      <c r="D450" s="503" t="s">
        <v>1781</v>
      </c>
      <c r="E450" s="494" t="s">
        <v>828</v>
      </c>
      <c r="F450" s="98" t="s">
        <v>333</v>
      </c>
      <c r="G450" s="495">
        <f t="shared" si="13"/>
        <v>100</v>
      </c>
      <c r="H450" s="504">
        <v>80</v>
      </c>
      <c r="I450" s="364">
        <f t="shared" si="14"/>
        <v>20</v>
      </c>
    </row>
    <row r="451" spans="1:9" ht="15">
      <c r="A451" s="98">
        <v>443</v>
      </c>
      <c r="B451" s="501" t="s">
        <v>1539</v>
      </c>
      <c r="C451" s="502" t="s">
        <v>1782</v>
      </c>
      <c r="D451" s="503" t="s">
        <v>1783</v>
      </c>
      <c r="E451" s="494" t="s">
        <v>828</v>
      </c>
      <c r="F451" s="98" t="s">
        <v>333</v>
      </c>
      <c r="G451" s="495">
        <f t="shared" si="13"/>
        <v>100</v>
      </c>
      <c r="H451" s="504">
        <v>80</v>
      </c>
      <c r="I451" s="364">
        <f t="shared" si="14"/>
        <v>20</v>
      </c>
    </row>
    <row r="452" spans="1:9" ht="15">
      <c r="A452" s="98">
        <v>444</v>
      </c>
      <c r="B452" s="501" t="s">
        <v>1561</v>
      </c>
      <c r="C452" s="502" t="s">
        <v>1782</v>
      </c>
      <c r="D452" s="503" t="s">
        <v>1784</v>
      </c>
      <c r="E452" s="494" t="s">
        <v>828</v>
      </c>
      <c r="F452" s="98" t="s">
        <v>333</v>
      </c>
      <c r="G452" s="495">
        <f t="shared" si="13"/>
        <v>100</v>
      </c>
      <c r="H452" s="504">
        <v>80</v>
      </c>
      <c r="I452" s="364">
        <f t="shared" si="14"/>
        <v>20</v>
      </c>
    </row>
    <row r="453" spans="1:9" ht="15">
      <c r="A453" s="98">
        <v>445</v>
      </c>
      <c r="B453" s="501" t="s">
        <v>921</v>
      </c>
      <c r="C453" s="502" t="s">
        <v>1785</v>
      </c>
      <c r="D453" s="503" t="s">
        <v>1786</v>
      </c>
      <c r="E453" s="494" t="s">
        <v>828</v>
      </c>
      <c r="F453" s="98" t="s">
        <v>333</v>
      </c>
      <c r="G453" s="495">
        <f t="shared" si="13"/>
        <v>100</v>
      </c>
      <c r="H453" s="504">
        <v>80</v>
      </c>
      <c r="I453" s="364">
        <f t="shared" si="14"/>
        <v>20</v>
      </c>
    </row>
    <row r="454" spans="1:9" ht="15">
      <c r="A454" s="98">
        <v>446</v>
      </c>
      <c r="B454" s="501" t="s">
        <v>1787</v>
      </c>
      <c r="C454" s="502" t="s">
        <v>1788</v>
      </c>
      <c r="D454" s="503" t="s">
        <v>1789</v>
      </c>
      <c r="E454" s="494" t="s">
        <v>828</v>
      </c>
      <c r="F454" s="98" t="s">
        <v>333</v>
      </c>
      <c r="G454" s="495">
        <f t="shared" si="13"/>
        <v>100</v>
      </c>
      <c r="H454" s="504">
        <v>80</v>
      </c>
      <c r="I454" s="364">
        <f t="shared" si="14"/>
        <v>20</v>
      </c>
    </row>
    <row r="455" spans="1:9" ht="15">
      <c r="A455" s="98">
        <v>447</v>
      </c>
      <c r="B455" s="501" t="s">
        <v>1790</v>
      </c>
      <c r="C455" s="502" t="s">
        <v>1791</v>
      </c>
      <c r="D455" s="503" t="s">
        <v>1792</v>
      </c>
      <c r="E455" s="494" t="s">
        <v>828</v>
      </c>
      <c r="F455" s="98" t="s">
        <v>333</v>
      </c>
      <c r="G455" s="495">
        <f t="shared" si="13"/>
        <v>100</v>
      </c>
      <c r="H455" s="504">
        <v>80</v>
      </c>
      <c r="I455" s="364">
        <f t="shared" si="14"/>
        <v>20</v>
      </c>
    </row>
    <row r="456" spans="1:9" ht="15">
      <c r="A456" s="98">
        <v>448</v>
      </c>
      <c r="B456" s="501" t="s">
        <v>904</v>
      </c>
      <c r="C456" s="502" t="s">
        <v>1054</v>
      </c>
      <c r="D456" s="503" t="s">
        <v>1793</v>
      </c>
      <c r="E456" s="494" t="s">
        <v>828</v>
      </c>
      <c r="F456" s="98" t="s">
        <v>333</v>
      </c>
      <c r="G456" s="495">
        <f t="shared" si="13"/>
        <v>100</v>
      </c>
      <c r="H456" s="504">
        <v>80</v>
      </c>
      <c r="I456" s="364">
        <f t="shared" si="14"/>
        <v>20</v>
      </c>
    </row>
    <row r="457" spans="1:9" ht="15">
      <c r="A457" s="98">
        <v>449</v>
      </c>
      <c r="B457" s="501" t="s">
        <v>994</v>
      </c>
      <c r="C457" s="502" t="s">
        <v>1344</v>
      </c>
      <c r="D457" s="505" t="s">
        <v>1794</v>
      </c>
      <c r="E457" s="494" t="s">
        <v>828</v>
      </c>
      <c r="F457" s="98" t="s">
        <v>333</v>
      </c>
      <c r="G457" s="495">
        <f t="shared" si="13"/>
        <v>100</v>
      </c>
      <c r="H457" s="504">
        <v>80</v>
      </c>
      <c r="I457" s="364">
        <f t="shared" si="14"/>
        <v>20</v>
      </c>
    </row>
    <row r="458" spans="1:9" ht="15">
      <c r="A458" s="98">
        <v>450</v>
      </c>
      <c r="B458" s="501" t="s">
        <v>1795</v>
      </c>
      <c r="C458" s="502" t="s">
        <v>1796</v>
      </c>
      <c r="D458" s="505" t="s">
        <v>1797</v>
      </c>
      <c r="E458" s="494" t="s">
        <v>828</v>
      </c>
      <c r="F458" s="98" t="s">
        <v>333</v>
      </c>
      <c r="G458" s="495">
        <f t="shared" si="13"/>
        <v>100</v>
      </c>
      <c r="H458" s="504">
        <v>80</v>
      </c>
      <c r="I458" s="364">
        <f t="shared" si="14"/>
        <v>20</v>
      </c>
    </row>
    <row r="459" spans="1:9" ht="15">
      <c r="A459" s="98">
        <v>451</v>
      </c>
      <c r="B459" s="506" t="s">
        <v>1795</v>
      </c>
      <c r="C459" s="502" t="s">
        <v>1368</v>
      </c>
      <c r="D459" s="507" t="s">
        <v>1798</v>
      </c>
      <c r="E459" s="494" t="s">
        <v>828</v>
      </c>
      <c r="F459" s="98" t="s">
        <v>333</v>
      </c>
      <c r="G459" s="495">
        <f t="shared" si="13"/>
        <v>100</v>
      </c>
      <c r="H459" s="504">
        <v>80</v>
      </c>
      <c r="I459" s="364">
        <f t="shared" si="14"/>
        <v>20</v>
      </c>
    </row>
    <row r="460" spans="1:9" ht="15">
      <c r="A460" s="98">
        <v>452</v>
      </c>
      <c r="B460" s="501" t="s">
        <v>959</v>
      </c>
      <c r="C460" s="502" t="s">
        <v>1799</v>
      </c>
      <c r="D460" s="505" t="s">
        <v>1800</v>
      </c>
      <c r="E460" s="494" t="s">
        <v>828</v>
      </c>
      <c r="F460" s="98" t="s">
        <v>333</v>
      </c>
      <c r="G460" s="495">
        <f t="shared" si="13"/>
        <v>100</v>
      </c>
      <c r="H460" s="504">
        <v>80</v>
      </c>
      <c r="I460" s="364">
        <f t="shared" si="14"/>
        <v>20</v>
      </c>
    </row>
    <row r="461" spans="1:9" ht="15">
      <c r="A461" s="98">
        <v>453</v>
      </c>
      <c r="B461" s="501" t="s">
        <v>1801</v>
      </c>
      <c r="C461" s="502" t="s">
        <v>1802</v>
      </c>
      <c r="D461" s="505" t="s">
        <v>1803</v>
      </c>
      <c r="E461" s="494" t="s">
        <v>828</v>
      </c>
      <c r="F461" s="98" t="s">
        <v>333</v>
      </c>
      <c r="G461" s="495">
        <f t="shared" si="13"/>
        <v>100</v>
      </c>
      <c r="H461" s="504">
        <v>80</v>
      </c>
      <c r="I461" s="364">
        <f t="shared" si="14"/>
        <v>20</v>
      </c>
    </row>
    <row r="462" spans="1:9" ht="15">
      <c r="A462" s="98">
        <v>454</v>
      </c>
      <c r="B462" s="501" t="s">
        <v>1804</v>
      </c>
      <c r="C462" s="502" t="s">
        <v>1805</v>
      </c>
      <c r="D462" s="505" t="s">
        <v>1806</v>
      </c>
      <c r="E462" s="494" t="s">
        <v>828</v>
      </c>
      <c r="F462" s="98" t="s">
        <v>333</v>
      </c>
      <c r="G462" s="495">
        <f t="shared" si="13"/>
        <v>100</v>
      </c>
      <c r="H462" s="504">
        <v>80</v>
      </c>
      <c r="I462" s="364">
        <f t="shared" si="14"/>
        <v>20</v>
      </c>
    </row>
    <row r="463" spans="1:9" ht="15">
      <c r="A463" s="98">
        <v>455</v>
      </c>
      <c r="B463" s="501" t="s">
        <v>1807</v>
      </c>
      <c r="C463" s="502" t="s">
        <v>1808</v>
      </c>
      <c r="D463" s="505" t="s">
        <v>1809</v>
      </c>
      <c r="E463" s="494" t="s">
        <v>828</v>
      </c>
      <c r="F463" s="98" t="s">
        <v>333</v>
      </c>
      <c r="G463" s="495">
        <f t="shared" si="13"/>
        <v>100</v>
      </c>
      <c r="H463" s="504">
        <v>80</v>
      </c>
      <c r="I463" s="364">
        <f t="shared" si="14"/>
        <v>20</v>
      </c>
    </row>
    <row r="464" spans="1:9" ht="15">
      <c r="A464" s="98">
        <v>456</v>
      </c>
      <c r="B464" s="501" t="s">
        <v>1045</v>
      </c>
      <c r="C464" s="502" t="s">
        <v>1344</v>
      </c>
      <c r="D464" s="505" t="s">
        <v>1810</v>
      </c>
      <c r="E464" s="494" t="s">
        <v>828</v>
      </c>
      <c r="F464" s="98" t="s">
        <v>333</v>
      </c>
      <c r="G464" s="495">
        <f t="shared" si="13"/>
        <v>100</v>
      </c>
      <c r="H464" s="504">
        <v>80</v>
      </c>
      <c r="I464" s="364">
        <f t="shared" si="14"/>
        <v>20</v>
      </c>
    </row>
    <row r="465" spans="1:9" ht="15">
      <c r="A465" s="98">
        <v>457</v>
      </c>
      <c r="B465" s="501" t="s">
        <v>1811</v>
      </c>
      <c r="C465" s="502" t="s">
        <v>1812</v>
      </c>
      <c r="D465" s="505" t="s">
        <v>1813</v>
      </c>
      <c r="E465" s="494" t="s">
        <v>828</v>
      </c>
      <c r="F465" s="98" t="s">
        <v>333</v>
      </c>
      <c r="G465" s="495">
        <f t="shared" si="13"/>
        <v>100</v>
      </c>
      <c r="H465" s="504">
        <v>80</v>
      </c>
      <c r="I465" s="364">
        <f t="shared" si="14"/>
        <v>20</v>
      </c>
    </row>
    <row r="466" spans="1:9" ht="15">
      <c r="A466" s="98">
        <v>458</v>
      </c>
      <c r="B466" s="501" t="s">
        <v>919</v>
      </c>
      <c r="C466" s="502" t="s">
        <v>943</v>
      </c>
      <c r="D466" s="505" t="s">
        <v>1814</v>
      </c>
      <c r="E466" s="494" t="s">
        <v>828</v>
      </c>
      <c r="F466" s="98" t="s">
        <v>333</v>
      </c>
      <c r="G466" s="495">
        <f t="shared" si="13"/>
        <v>100</v>
      </c>
      <c r="H466" s="504">
        <v>80</v>
      </c>
      <c r="I466" s="364">
        <f t="shared" si="14"/>
        <v>20</v>
      </c>
    </row>
    <row r="467" spans="1:9" ht="15">
      <c r="A467" s="98">
        <v>459</v>
      </c>
      <c r="B467" s="501" t="s">
        <v>1815</v>
      </c>
      <c r="C467" s="502" t="s">
        <v>1029</v>
      </c>
      <c r="D467" s="505" t="s">
        <v>1816</v>
      </c>
      <c r="E467" s="494" t="s">
        <v>828</v>
      </c>
      <c r="F467" s="98" t="s">
        <v>333</v>
      </c>
      <c r="G467" s="495">
        <f t="shared" si="13"/>
        <v>100</v>
      </c>
      <c r="H467" s="504">
        <v>80</v>
      </c>
      <c r="I467" s="364">
        <f t="shared" si="14"/>
        <v>20</v>
      </c>
    </row>
    <row r="468" spans="1:9" ht="15">
      <c r="A468" s="98">
        <v>460</v>
      </c>
      <c r="B468" s="501" t="s">
        <v>1817</v>
      </c>
      <c r="C468" s="502" t="s">
        <v>1818</v>
      </c>
      <c r="D468" s="505" t="s">
        <v>1819</v>
      </c>
      <c r="E468" s="494" t="s">
        <v>828</v>
      </c>
      <c r="F468" s="98" t="s">
        <v>333</v>
      </c>
      <c r="G468" s="495">
        <f t="shared" si="13"/>
        <v>100</v>
      </c>
      <c r="H468" s="504">
        <v>80</v>
      </c>
      <c r="I468" s="364">
        <f t="shared" si="14"/>
        <v>20</v>
      </c>
    </row>
    <row r="469" spans="1:9" ht="15">
      <c r="A469" s="98">
        <v>461</v>
      </c>
      <c r="B469" s="501" t="s">
        <v>1820</v>
      </c>
      <c r="C469" s="502" t="s">
        <v>1821</v>
      </c>
      <c r="D469" s="505" t="s">
        <v>1822</v>
      </c>
      <c r="E469" s="494" t="s">
        <v>828</v>
      </c>
      <c r="F469" s="98" t="s">
        <v>333</v>
      </c>
      <c r="G469" s="495">
        <f t="shared" si="13"/>
        <v>100</v>
      </c>
      <c r="H469" s="504">
        <v>80</v>
      </c>
      <c r="I469" s="364">
        <f t="shared" si="14"/>
        <v>20</v>
      </c>
    </row>
    <row r="470" spans="1:9" ht="15">
      <c r="A470" s="98">
        <v>462</v>
      </c>
      <c r="B470" s="501" t="s">
        <v>1428</v>
      </c>
      <c r="C470" s="502" t="s">
        <v>1823</v>
      </c>
      <c r="D470" s="505" t="s">
        <v>1824</v>
      </c>
      <c r="E470" s="494" t="s">
        <v>828</v>
      </c>
      <c r="F470" s="98" t="s">
        <v>333</v>
      </c>
      <c r="G470" s="495">
        <f t="shared" si="13"/>
        <v>100</v>
      </c>
      <c r="H470" s="504">
        <v>80</v>
      </c>
      <c r="I470" s="364">
        <f t="shared" si="14"/>
        <v>20</v>
      </c>
    </row>
    <row r="471" spans="1:9" ht="15">
      <c r="A471" s="98">
        <v>463</v>
      </c>
      <c r="B471" s="501" t="s">
        <v>1202</v>
      </c>
      <c r="C471" s="502" t="s">
        <v>1825</v>
      </c>
      <c r="D471" s="505" t="s">
        <v>1826</v>
      </c>
      <c r="E471" s="494" t="s">
        <v>828</v>
      </c>
      <c r="F471" s="98" t="s">
        <v>333</v>
      </c>
      <c r="G471" s="495">
        <f t="shared" si="13"/>
        <v>100</v>
      </c>
      <c r="H471" s="504">
        <v>80</v>
      </c>
      <c r="I471" s="364">
        <f t="shared" si="14"/>
        <v>20</v>
      </c>
    </row>
    <row r="472" spans="1:9" ht="15">
      <c r="A472" s="98">
        <v>464</v>
      </c>
      <c r="B472" s="501" t="s">
        <v>1827</v>
      </c>
      <c r="C472" s="502" t="s">
        <v>1828</v>
      </c>
      <c r="D472" s="505" t="s">
        <v>1829</v>
      </c>
      <c r="E472" s="494" t="s">
        <v>828</v>
      </c>
      <c r="F472" s="98" t="s">
        <v>333</v>
      </c>
      <c r="G472" s="495">
        <f t="shared" si="13"/>
        <v>100</v>
      </c>
      <c r="H472" s="504">
        <v>80</v>
      </c>
      <c r="I472" s="364">
        <f t="shared" si="14"/>
        <v>20</v>
      </c>
    </row>
    <row r="473" spans="1:9" ht="15">
      <c r="A473" s="98">
        <v>465</v>
      </c>
      <c r="B473" s="501" t="s">
        <v>1830</v>
      </c>
      <c r="C473" s="502" t="s">
        <v>1831</v>
      </c>
      <c r="D473" s="505" t="s">
        <v>1832</v>
      </c>
      <c r="E473" s="494" t="s">
        <v>828</v>
      </c>
      <c r="F473" s="98" t="s">
        <v>333</v>
      </c>
      <c r="G473" s="495">
        <f t="shared" si="13"/>
        <v>100</v>
      </c>
      <c r="H473" s="504">
        <v>80</v>
      </c>
      <c r="I473" s="364">
        <f t="shared" si="14"/>
        <v>20</v>
      </c>
    </row>
    <row r="474" spans="1:9" ht="15">
      <c r="A474" s="98">
        <v>466</v>
      </c>
      <c r="B474" s="501" t="s">
        <v>997</v>
      </c>
      <c r="C474" s="502" t="s">
        <v>1559</v>
      </c>
      <c r="D474" s="505" t="s">
        <v>1833</v>
      </c>
      <c r="E474" s="494" t="s">
        <v>828</v>
      </c>
      <c r="F474" s="98" t="s">
        <v>333</v>
      </c>
      <c r="G474" s="495">
        <f t="shared" si="13"/>
        <v>100</v>
      </c>
      <c r="H474" s="504">
        <v>80</v>
      </c>
      <c r="I474" s="364">
        <f t="shared" si="14"/>
        <v>20</v>
      </c>
    </row>
    <row r="475" spans="1:9" ht="15">
      <c r="A475" s="98">
        <v>467</v>
      </c>
      <c r="B475" s="501" t="s">
        <v>942</v>
      </c>
      <c r="C475" s="502" t="s">
        <v>1559</v>
      </c>
      <c r="D475" s="505" t="s">
        <v>1834</v>
      </c>
      <c r="E475" s="494" t="s">
        <v>828</v>
      </c>
      <c r="F475" s="98" t="s">
        <v>333</v>
      </c>
      <c r="G475" s="495">
        <f t="shared" si="13"/>
        <v>100</v>
      </c>
      <c r="H475" s="504">
        <v>80</v>
      </c>
      <c r="I475" s="364">
        <f t="shared" si="14"/>
        <v>20</v>
      </c>
    </row>
    <row r="476" spans="1:9" ht="15">
      <c r="A476" s="98">
        <v>468</v>
      </c>
      <c r="B476" s="501" t="s">
        <v>1835</v>
      </c>
      <c r="C476" s="502" t="s">
        <v>1836</v>
      </c>
      <c r="D476" s="505" t="s">
        <v>1837</v>
      </c>
      <c r="E476" s="494" t="s">
        <v>828</v>
      </c>
      <c r="F476" s="98" t="s">
        <v>333</v>
      </c>
      <c r="G476" s="495">
        <f t="shared" si="13"/>
        <v>100</v>
      </c>
      <c r="H476" s="504">
        <v>80</v>
      </c>
      <c r="I476" s="364">
        <f t="shared" si="14"/>
        <v>20</v>
      </c>
    </row>
    <row r="477" spans="1:9" ht="15">
      <c r="A477" s="98">
        <v>469</v>
      </c>
      <c r="B477" s="501" t="s">
        <v>913</v>
      </c>
      <c r="C477" s="502" t="s">
        <v>1836</v>
      </c>
      <c r="D477" s="505" t="s">
        <v>1838</v>
      </c>
      <c r="E477" s="494" t="s">
        <v>828</v>
      </c>
      <c r="F477" s="98" t="s">
        <v>333</v>
      </c>
      <c r="G477" s="495">
        <f t="shared" si="13"/>
        <v>100</v>
      </c>
      <c r="H477" s="504">
        <v>80</v>
      </c>
      <c r="I477" s="364">
        <f t="shared" si="14"/>
        <v>20</v>
      </c>
    </row>
    <row r="478" spans="1:9" ht="15">
      <c r="A478" s="98">
        <v>470</v>
      </c>
      <c r="B478" s="501" t="s">
        <v>1839</v>
      </c>
      <c r="C478" s="502" t="s">
        <v>1600</v>
      </c>
      <c r="D478" s="505" t="s">
        <v>1840</v>
      </c>
      <c r="E478" s="494" t="s">
        <v>828</v>
      </c>
      <c r="F478" s="98" t="s">
        <v>333</v>
      </c>
      <c r="G478" s="495">
        <f t="shared" si="13"/>
        <v>100</v>
      </c>
      <c r="H478" s="504">
        <v>80</v>
      </c>
      <c r="I478" s="364">
        <f t="shared" si="14"/>
        <v>20</v>
      </c>
    </row>
    <row r="479" spans="1:9" ht="15">
      <c r="A479" s="98">
        <v>471</v>
      </c>
      <c r="B479" s="501" t="s">
        <v>1119</v>
      </c>
      <c r="C479" s="502" t="s">
        <v>1841</v>
      </c>
      <c r="D479" s="505" t="s">
        <v>1842</v>
      </c>
      <c r="E479" s="494" t="s">
        <v>828</v>
      </c>
      <c r="F479" s="98" t="s">
        <v>333</v>
      </c>
      <c r="G479" s="495">
        <f t="shared" si="13"/>
        <v>100</v>
      </c>
      <c r="H479" s="504">
        <v>80</v>
      </c>
      <c r="I479" s="364">
        <f t="shared" si="14"/>
        <v>20</v>
      </c>
    </row>
    <row r="480" spans="1:9" ht="15">
      <c r="A480" s="98">
        <v>472</v>
      </c>
      <c r="B480" s="501" t="s">
        <v>1843</v>
      </c>
      <c r="C480" s="502" t="s">
        <v>1844</v>
      </c>
      <c r="D480" s="505" t="s">
        <v>1845</v>
      </c>
      <c r="E480" s="494" t="s">
        <v>828</v>
      </c>
      <c r="F480" s="98" t="s">
        <v>333</v>
      </c>
      <c r="G480" s="495">
        <f t="shared" si="13"/>
        <v>100</v>
      </c>
      <c r="H480" s="504">
        <v>80</v>
      </c>
      <c r="I480" s="364">
        <f t="shared" si="14"/>
        <v>20</v>
      </c>
    </row>
    <row r="481" spans="1:9" ht="15">
      <c r="A481" s="98">
        <v>473</v>
      </c>
      <c r="B481" s="501" t="s">
        <v>952</v>
      </c>
      <c r="C481" s="502" t="s">
        <v>908</v>
      </c>
      <c r="D481" s="505" t="s">
        <v>1846</v>
      </c>
      <c r="E481" s="494" t="s">
        <v>828</v>
      </c>
      <c r="F481" s="98" t="s">
        <v>333</v>
      </c>
      <c r="G481" s="495">
        <f t="shared" si="13"/>
        <v>100</v>
      </c>
      <c r="H481" s="504">
        <v>80</v>
      </c>
      <c r="I481" s="364">
        <f t="shared" si="14"/>
        <v>20</v>
      </c>
    </row>
    <row r="482" spans="1:9" ht="15">
      <c r="A482" s="98">
        <v>474</v>
      </c>
      <c r="B482" s="501" t="s">
        <v>1847</v>
      </c>
      <c r="C482" s="502" t="s">
        <v>1848</v>
      </c>
      <c r="D482" s="505" t="s">
        <v>1849</v>
      </c>
      <c r="E482" s="494" t="s">
        <v>828</v>
      </c>
      <c r="F482" s="98" t="s">
        <v>333</v>
      </c>
      <c r="G482" s="495">
        <f t="shared" si="13"/>
        <v>100</v>
      </c>
      <c r="H482" s="504">
        <v>80</v>
      </c>
      <c r="I482" s="364">
        <f t="shared" si="14"/>
        <v>20</v>
      </c>
    </row>
    <row r="483" spans="1:9" ht="15">
      <c r="A483" s="98">
        <v>475</v>
      </c>
      <c r="B483" s="501" t="s">
        <v>1850</v>
      </c>
      <c r="C483" s="502" t="s">
        <v>1851</v>
      </c>
      <c r="D483" s="505" t="s">
        <v>1852</v>
      </c>
      <c r="E483" s="494" t="s">
        <v>828</v>
      </c>
      <c r="F483" s="98" t="s">
        <v>333</v>
      </c>
      <c r="G483" s="495">
        <f t="shared" si="13"/>
        <v>100</v>
      </c>
      <c r="H483" s="504">
        <v>80</v>
      </c>
      <c r="I483" s="364">
        <f t="shared" si="14"/>
        <v>20</v>
      </c>
    </row>
    <row r="484" spans="1:9" ht="15">
      <c r="A484" s="98">
        <v>476</v>
      </c>
      <c r="B484" s="501" t="s">
        <v>1853</v>
      </c>
      <c r="C484" s="502" t="s">
        <v>908</v>
      </c>
      <c r="D484" s="505" t="s">
        <v>1854</v>
      </c>
      <c r="E484" s="494" t="s">
        <v>828</v>
      </c>
      <c r="F484" s="98" t="s">
        <v>333</v>
      </c>
      <c r="G484" s="495">
        <f t="shared" si="13"/>
        <v>100</v>
      </c>
      <c r="H484" s="504">
        <v>80</v>
      </c>
      <c r="I484" s="364">
        <f t="shared" si="14"/>
        <v>20</v>
      </c>
    </row>
    <row r="485" spans="1:9" ht="15">
      <c r="A485" s="98">
        <v>477</v>
      </c>
      <c r="B485" s="501" t="s">
        <v>1260</v>
      </c>
      <c r="C485" s="502" t="s">
        <v>908</v>
      </c>
      <c r="D485" s="505" t="s">
        <v>1855</v>
      </c>
      <c r="E485" s="494" t="s">
        <v>828</v>
      </c>
      <c r="F485" s="98" t="s">
        <v>333</v>
      </c>
      <c r="G485" s="495">
        <f t="shared" si="13"/>
        <v>100</v>
      </c>
      <c r="H485" s="504">
        <v>80</v>
      </c>
      <c r="I485" s="364">
        <f t="shared" si="14"/>
        <v>20</v>
      </c>
    </row>
    <row r="486" spans="1:9" ht="15">
      <c r="A486" s="98">
        <v>478</v>
      </c>
      <c r="B486" s="501" t="s">
        <v>1856</v>
      </c>
      <c r="C486" s="502" t="s">
        <v>1857</v>
      </c>
      <c r="D486" s="505" t="s">
        <v>1858</v>
      </c>
      <c r="E486" s="494" t="s">
        <v>828</v>
      </c>
      <c r="F486" s="98" t="s">
        <v>333</v>
      </c>
      <c r="G486" s="495">
        <f t="shared" si="13"/>
        <v>100</v>
      </c>
      <c r="H486" s="504">
        <v>80</v>
      </c>
      <c r="I486" s="364">
        <f t="shared" si="14"/>
        <v>20</v>
      </c>
    </row>
    <row r="487" spans="1:9" ht="15">
      <c r="A487" s="98">
        <v>479</v>
      </c>
      <c r="B487" s="501" t="s">
        <v>1441</v>
      </c>
      <c r="C487" s="502" t="s">
        <v>1344</v>
      </c>
      <c r="D487" s="505" t="s">
        <v>1859</v>
      </c>
      <c r="E487" s="494" t="s">
        <v>828</v>
      </c>
      <c r="F487" s="98" t="s">
        <v>333</v>
      </c>
      <c r="G487" s="495">
        <f t="shared" si="13"/>
        <v>100</v>
      </c>
      <c r="H487" s="504">
        <v>80</v>
      </c>
      <c r="I487" s="364">
        <f t="shared" si="14"/>
        <v>20</v>
      </c>
    </row>
    <row r="488" spans="1:9" ht="15">
      <c r="A488" s="98">
        <v>480</v>
      </c>
      <c r="B488" s="501" t="s">
        <v>1860</v>
      </c>
      <c r="C488" s="502" t="s">
        <v>1861</v>
      </c>
      <c r="D488" s="505" t="s">
        <v>1862</v>
      </c>
      <c r="E488" s="494" t="s">
        <v>828</v>
      </c>
      <c r="F488" s="98" t="s">
        <v>333</v>
      </c>
      <c r="G488" s="495">
        <f t="shared" si="13"/>
        <v>100</v>
      </c>
      <c r="H488" s="504">
        <v>80</v>
      </c>
      <c r="I488" s="364">
        <f t="shared" si="14"/>
        <v>20</v>
      </c>
    </row>
    <row r="489" spans="1:9" ht="15">
      <c r="A489" s="98">
        <v>481</v>
      </c>
      <c r="B489" s="501" t="s">
        <v>1752</v>
      </c>
      <c r="C489" s="502" t="s">
        <v>1863</v>
      </c>
      <c r="D489" s="505" t="s">
        <v>1864</v>
      </c>
      <c r="E489" s="494" t="s">
        <v>828</v>
      </c>
      <c r="F489" s="98" t="s">
        <v>333</v>
      </c>
      <c r="G489" s="495">
        <f t="shared" si="13"/>
        <v>100</v>
      </c>
      <c r="H489" s="504">
        <v>80</v>
      </c>
      <c r="I489" s="364">
        <f t="shared" si="14"/>
        <v>20</v>
      </c>
    </row>
    <row r="490" spans="1:9" ht="15">
      <c r="A490" s="98">
        <v>482</v>
      </c>
      <c r="B490" s="501" t="s">
        <v>841</v>
      </c>
      <c r="C490" s="502" t="s">
        <v>908</v>
      </c>
      <c r="D490" s="505" t="s">
        <v>1865</v>
      </c>
      <c r="E490" s="494" t="s">
        <v>828</v>
      </c>
      <c r="F490" s="98" t="s">
        <v>333</v>
      </c>
      <c r="G490" s="495">
        <f t="shared" si="13"/>
        <v>100</v>
      </c>
      <c r="H490" s="504">
        <v>80</v>
      </c>
      <c r="I490" s="364">
        <f t="shared" si="14"/>
        <v>20</v>
      </c>
    </row>
    <row r="491" spans="1:9" ht="15">
      <c r="A491" s="98">
        <v>483</v>
      </c>
      <c r="B491" s="501" t="s">
        <v>1866</v>
      </c>
      <c r="C491" s="502" t="s">
        <v>908</v>
      </c>
      <c r="D491" s="505" t="s">
        <v>1867</v>
      </c>
      <c r="E491" s="494" t="s">
        <v>828</v>
      </c>
      <c r="F491" s="98" t="s">
        <v>333</v>
      </c>
      <c r="G491" s="495">
        <f t="shared" si="13"/>
        <v>100</v>
      </c>
      <c r="H491" s="504">
        <v>80</v>
      </c>
      <c r="I491" s="364">
        <f t="shared" si="14"/>
        <v>20</v>
      </c>
    </row>
    <row r="492" spans="1:9" ht="15">
      <c r="A492" s="98">
        <v>484</v>
      </c>
      <c r="B492" s="501" t="s">
        <v>1752</v>
      </c>
      <c r="C492" s="502" t="s">
        <v>1868</v>
      </c>
      <c r="D492" s="505" t="s">
        <v>1869</v>
      </c>
      <c r="E492" s="494" t="s">
        <v>828</v>
      </c>
      <c r="F492" s="98" t="s">
        <v>333</v>
      </c>
      <c r="G492" s="495">
        <f t="shared" si="13"/>
        <v>100</v>
      </c>
      <c r="H492" s="504">
        <v>80</v>
      </c>
      <c r="I492" s="364">
        <f t="shared" si="14"/>
        <v>20</v>
      </c>
    </row>
    <row r="493" spans="1:9" ht="15">
      <c r="A493" s="98">
        <v>485</v>
      </c>
      <c r="B493" s="501" t="s">
        <v>861</v>
      </c>
      <c r="C493" s="502" t="s">
        <v>1870</v>
      </c>
      <c r="D493" s="505" t="s">
        <v>1871</v>
      </c>
      <c r="E493" s="494" t="s">
        <v>828</v>
      </c>
      <c r="F493" s="98" t="s">
        <v>333</v>
      </c>
      <c r="G493" s="495">
        <f t="shared" si="13"/>
        <v>100</v>
      </c>
      <c r="H493" s="504">
        <v>80</v>
      </c>
      <c r="I493" s="364">
        <f t="shared" si="14"/>
        <v>20</v>
      </c>
    </row>
    <row r="494" spans="1:9" ht="15">
      <c r="A494" s="98">
        <v>486</v>
      </c>
      <c r="B494" s="501" t="s">
        <v>1790</v>
      </c>
      <c r="C494" s="502" t="s">
        <v>1460</v>
      </c>
      <c r="D494" s="505" t="s">
        <v>1872</v>
      </c>
      <c r="E494" s="494" t="s">
        <v>828</v>
      </c>
      <c r="F494" s="98" t="s">
        <v>333</v>
      </c>
      <c r="G494" s="495">
        <f t="shared" si="13"/>
        <v>100</v>
      </c>
      <c r="H494" s="504">
        <v>80</v>
      </c>
      <c r="I494" s="364">
        <f t="shared" si="14"/>
        <v>20</v>
      </c>
    </row>
    <row r="495" spans="1:9" ht="15">
      <c r="A495" s="98">
        <v>487</v>
      </c>
      <c r="B495" s="501" t="s">
        <v>1853</v>
      </c>
      <c r="C495" s="502" t="s">
        <v>1868</v>
      </c>
      <c r="D495" s="505" t="s">
        <v>1873</v>
      </c>
      <c r="E495" s="494" t="s">
        <v>828</v>
      </c>
      <c r="F495" s="98" t="s">
        <v>333</v>
      </c>
      <c r="G495" s="495">
        <f t="shared" si="13"/>
        <v>100</v>
      </c>
      <c r="H495" s="504">
        <v>80</v>
      </c>
      <c r="I495" s="364">
        <f t="shared" si="14"/>
        <v>20</v>
      </c>
    </row>
    <row r="496" spans="1:9" ht="15">
      <c r="A496" s="98">
        <v>488</v>
      </c>
      <c r="B496" s="501" t="s">
        <v>1441</v>
      </c>
      <c r="C496" s="502" t="s">
        <v>1767</v>
      </c>
      <c r="D496" s="505" t="s">
        <v>1874</v>
      </c>
      <c r="E496" s="494" t="s">
        <v>828</v>
      </c>
      <c r="F496" s="98" t="s">
        <v>333</v>
      </c>
      <c r="G496" s="495">
        <f t="shared" si="13"/>
        <v>100</v>
      </c>
      <c r="H496" s="504">
        <v>80</v>
      </c>
      <c r="I496" s="364">
        <f t="shared" si="14"/>
        <v>20</v>
      </c>
    </row>
    <row r="497" spans="1:9" ht="15">
      <c r="A497" s="98">
        <v>489</v>
      </c>
      <c r="B497" s="501" t="s">
        <v>1875</v>
      </c>
      <c r="C497" s="502" t="s">
        <v>1876</v>
      </c>
      <c r="D497" s="505" t="s">
        <v>1877</v>
      </c>
      <c r="E497" s="494" t="s">
        <v>828</v>
      </c>
      <c r="F497" s="98" t="s">
        <v>333</v>
      </c>
      <c r="G497" s="495">
        <f t="shared" si="13"/>
        <v>100</v>
      </c>
      <c r="H497" s="504">
        <v>80</v>
      </c>
      <c r="I497" s="364">
        <f t="shared" si="14"/>
        <v>20</v>
      </c>
    </row>
    <row r="498" spans="1:9" ht="15">
      <c r="A498" s="98">
        <v>490</v>
      </c>
      <c r="B498" s="530" t="s">
        <v>916</v>
      </c>
      <c r="C498" s="530" t="s">
        <v>1878</v>
      </c>
      <c r="D498" s="531" t="s">
        <v>1879</v>
      </c>
      <c r="E498" s="494" t="s">
        <v>828</v>
      </c>
      <c r="F498" s="98" t="s">
        <v>333</v>
      </c>
      <c r="G498" s="495">
        <f t="shared" si="13"/>
        <v>150</v>
      </c>
      <c r="H498" s="504">
        <v>120</v>
      </c>
      <c r="I498" s="364">
        <f t="shared" si="14"/>
        <v>30</v>
      </c>
    </row>
    <row r="499" spans="1:9" ht="15">
      <c r="A499" s="98">
        <v>491</v>
      </c>
      <c r="B499" s="501" t="s">
        <v>979</v>
      </c>
      <c r="C499" s="502" t="s">
        <v>1880</v>
      </c>
      <c r="D499" s="516" t="s">
        <v>1881</v>
      </c>
      <c r="E499" s="494" t="s">
        <v>828</v>
      </c>
      <c r="F499" s="98" t="s">
        <v>333</v>
      </c>
      <c r="G499" s="495">
        <f t="shared" si="13"/>
        <v>100</v>
      </c>
      <c r="H499" s="504">
        <v>80</v>
      </c>
      <c r="I499" s="364">
        <f t="shared" si="14"/>
        <v>20</v>
      </c>
    </row>
    <row r="500" spans="1:9" ht="15">
      <c r="A500" s="98">
        <v>492</v>
      </c>
      <c r="B500" s="501" t="s">
        <v>1882</v>
      </c>
      <c r="C500" s="502" t="s">
        <v>1883</v>
      </c>
      <c r="D500" s="516" t="s">
        <v>1884</v>
      </c>
      <c r="E500" s="494" t="s">
        <v>828</v>
      </c>
      <c r="F500" s="98" t="s">
        <v>333</v>
      </c>
      <c r="G500" s="495">
        <f t="shared" si="13"/>
        <v>100</v>
      </c>
      <c r="H500" s="504">
        <v>80</v>
      </c>
      <c r="I500" s="364">
        <f t="shared" si="14"/>
        <v>20</v>
      </c>
    </row>
    <row r="501" spans="1:9" ht="15">
      <c r="A501" s="98">
        <v>493</v>
      </c>
      <c r="B501" s="501" t="s">
        <v>1045</v>
      </c>
      <c r="C501" s="502" t="s">
        <v>1883</v>
      </c>
      <c r="D501" s="532" t="s">
        <v>1885</v>
      </c>
      <c r="E501" s="494" t="s">
        <v>828</v>
      </c>
      <c r="F501" s="98" t="s">
        <v>333</v>
      </c>
      <c r="G501" s="495">
        <f t="shared" si="13"/>
        <v>100</v>
      </c>
      <c r="H501" s="504">
        <v>80</v>
      </c>
      <c r="I501" s="364">
        <f t="shared" si="14"/>
        <v>20</v>
      </c>
    </row>
    <row r="502" spans="1:9" ht="15">
      <c r="A502" s="98">
        <v>494</v>
      </c>
      <c r="B502" s="501" t="s">
        <v>965</v>
      </c>
      <c r="C502" s="502" t="s">
        <v>1886</v>
      </c>
      <c r="D502" s="532" t="s">
        <v>1887</v>
      </c>
      <c r="E502" s="494" t="s">
        <v>828</v>
      </c>
      <c r="F502" s="98" t="s">
        <v>333</v>
      </c>
      <c r="G502" s="495">
        <f t="shared" si="13"/>
        <v>100</v>
      </c>
      <c r="H502" s="504">
        <v>80</v>
      </c>
      <c r="I502" s="364">
        <f t="shared" si="14"/>
        <v>20</v>
      </c>
    </row>
    <row r="503" spans="1:9" ht="15">
      <c r="A503" s="98">
        <v>495</v>
      </c>
      <c r="B503" s="501" t="s">
        <v>1888</v>
      </c>
      <c r="C503" s="502" t="s">
        <v>1889</v>
      </c>
      <c r="D503" s="532" t="s">
        <v>1890</v>
      </c>
      <c r="E503" s="494" t="s">
        <v>828</v>
      </c>
      <c r="F503" s="98" t="s">
        <v>333</v>
      </c>
      <c r="G503" s="495">
        <f t="shared" si="13"/>
        <v>100</v>
      </c>
      <c r="H503" s="504">
        <v>80</v>
      </c>
      <c r="I503" s="364">
        <f t="shared" si="14"/>
        <v>20</v>
      </c>
    </row>
    <row r="504" spans="1:9" ht="15">
      <c r="A504" s="98">
        <v>496</v>
      </c>
      <c r="B504" s="501" t="s">
        <v>1891</v>
      </c>
      <c r="C504" s="502" t="s">
        <v>1892</v>
      </c>
      <c r="D504" s="532" t="s">
        <v>1893</v>
      </c>
      <c r="E504" s="494" t="s">
        <v>828</v>
      </c>
      <c r="F504" s="98" t="s">
        <v>333</v>
      </c>
      <c r="G504" s="495">
        <f t="shared" si="13"/>
        <v>100</v>
      </c>
      <c r="H504" s="504">
        <v>80</v>
      </c>
      <c r="I504" s="364">
        <f t="shared" si="14"/>
        <v>20</v>
      </c>
    </row>
    <row r="505" spans="1:9" ht="15">
      <c r="A505" s="98">
        <v>497</v>
      </c>
      <c r="B505" s="501" t="s">
        <v>1894</v>
      </c>
      <c r="C505" s="502" t="s">
        <v>1895</v>
      </c>
      <c r="D505" s="532" t="s">
        <v>1896</v>
      </c>
      <c r="E505" s="494" t="s">
        <v>828</v>
      </c>
      <c r="F505" s="98" t="s">
        <v>333</v>
      </c>
      <c r="G505" s="495">
        <f t="shared" si="13"/>
        <v>100</v>
      </c>
      <c r="H505" s="504">
        <v>80</v>
      </c>
      <c r="I505" s="364">
        <f t="shared" si="14"/>
        <v>20</v>
      </c>
    </row>
    <row r="506" spans="1:9" ht="15">
      <c r="A506" s="98">
        <v>498</v>
      </c>
      <c r="B506" s="501" t="s">
        <v>1897</v>
      </c>
      <c r="C506" s="502" t="s">
        <v>1898</v>
      </c>
      <c r="D506" s="532" t="s">
        <v>1899</v>
      </c>
      <c r="E506" s="494" t="s">
        <v>828</v>
      </c>
      <c r="F506" s="98" t="s">
        <v>333</v>
      </c>
      <c r="G506" s="495">
        <f t="shared" si="13"/>
        <v>100</v>
      </c>
      <c r="H506" s="504">
        <v>80</v>
      </c>
      <c r="I506" s="364">
        <f t="shared" si="14"/>
        <v>20</v>
      </c>
    </row>
    <row r="507" spans="1:9" ht="15">
      <c r="A507" s="98">
        <v>499</v>
      </c>
      <c r="B507" s="501" t="s">
        <v>1547</v>
      </c>
      <c r="C507" s="502" t="s">
        <v>1900</v>
      </c>
      <c r="D507" s="532" t="s">
        <v>1901</v>
      </c>
      <c r="E507" s="494" t="s">
        <v>828</v>
      </c>
      <c r="F507" s="98" t="s">
        <v>333</v>
      </c>
      <c r="G507" s="495">
        <f t="shared" si="13"/>
        <v>100</v>
      </c>
      <c r="H507" s="504">
        <v>80</v>
      </c>
      <c r="I507" s="364">
        <f t="shared" si="14"/>
        <v>20</v>
      </c>
    </row>
    <row r="508" spans="1:9" ht="15">
      <c r="A508" s="98">
        <v>500</v>
      </c>
      <c r="B508" s="501" t="s">
        <v>994</v>
      </c>
      <c r="C508" s="502" t="s">
        <v>1902</v>
      </c>
      <c r="D508" s="532" t="s">
        <v>1903</v>
      </c>
      <c r="E508" s="494" t="s">
        <v>828</v>
      </c>
      <c r="F508" s="98" t="s">
        <v>333</v>
      </c>
      <c r="G508" s="495">
        <f t="shared" si="13"/>
        <v>100</v>
      </c>
      <c r="H508" s="504">
        <v>80</v>
      </c>
      <c r="I508" s="364">
        <f t="shared" si="14"/>
        <v>20</v>
      </c>
    </row>
    <row r="509" spans="1:9" ht="15">
      <c r="A509" s="98">
        <v>501</v>
      </c>
      <c r="B509" s="501" t="s">
        <v>846</v>
      </c>
      <c r="C509" s="502" t="s">
        <v>1904</v>
      </c>
      <c r="D509" s="532" t="s">
        <v>1905</v>
      </c>
      <c r="E509" s="494" t="s">
        <v>828</v>
      </c>
      <c r="F509" s="98" t="s">
        <v>333</v>
      </c>
      <c r="G509" s="495">
        <f t="shared" ref="G509:G572" si="15">H509/0.8</f>
        <v>100</v>
      </c>
      <c r="H509" s="504">
        <v>80</v>
      </c>
      <c r="I509" s="364">
        <f t="shared" ref="I509:I572" si="16">H509*0.25</f>
        <v>20</v>
      </c>
    </row>
    <row r="510" spans="1:9" ht="15">
      <c r="A510" s="98">
        <v>502</v>
      </c>
      <c r="B510" s="501" t="s">
        <v>1179</v>
      </c>
      <c r="C510" s="502" t="s">
        <v>1906</v>
      </c>
      <c r="D510" s="532" t="s">
        <v>1907</v>
      </c>
      <c r="E510" s="494" t="s">
        <v>828</v>
      </c>
      <c r="F510" s="98" t="s">
        <v>333</v>
      </c>
      <c r="G510" s="495">
        <f t="shared" si="15"/>
        <v>100</v>
      </c>
      <c r="H510" s="504">
        <v>80</v>
      </c>
      <c r="I510" s="364">
        <f t="shared" si="16"/>
        <v>20</v>
      </c>
    </row>
    <row r="511" spans="1:9" ht="15">
      <c r="A511" s="98">
        <v>503</v>
      </c>
      <c r="B511" s="501" t="s">
        <v>1908</v>
      </c>
      <c r="C511" s="502" t="s">
        <v>1909</v>
      </c>
      <c r="D511" s="532" t="s">
        <v>1910</v>
      </c>
      <c r="E511" s="494" t="s">
        <v>828</v>
      </c>
      <c r="F511" s="98" t="s">
        <v>333</v>
      </c>
      <c r="G511" s="495">
        <f t="shared" si="15"/>
        <v>100</v>
      </c>
      <c r="H511" s="504">
        <v>80</v>
      </c>
      <c r="I511" s="364">
        <f t="shared" si="16"/>
        <v>20</v>
      </c>
    </row>
    <row r="512" spans="1:9" ht="15">
      <c r="A512" s="98">
        <v>504</v>
      </c>
      <c r="B512" s="501" t="s">
        <v>965</v>
      </c>
      <c r="C512" s="502" t="s">
        <v>1909</v>
      </c>
      <c r="D512" s="532" t="s">
        <v>1911</v>
      </c>
      <c r="E512" s="494" t="s">
        <v>828</v>
      </c>
      <c r="F512" s="98" t="s">
        <v>333</v>
      </c>
      <c r="G512" s="495">
        <f t="shared" si="15"/>
        <v>100</v>
      </c>
      <c r="H512" s="504">
        <v>80</v>
      </c>
      <c r="I512" s="364">
        <f t="shared" si="16"/>
        <v>20</v>
      </c>
    </row>
    <row r="513" spans="1:9" ht="15">
      <c r="A513" s="98">
        <v>505</v>
      </c>
      <c r="B513" s="501" t="s">
        <v>1912</v>
      </c>
      <c r="C513" s="502" t="s">
        <v>1913</v>
      </c>
      <c r="D513" s="532" t="s">
        <v>1914</v>
      </c>
      <c r="E513" s="494" t="s">
        <v>828</v>
      </c>
      <c r="F513" s="98" t="s">
        <v>333</v>
      </c>
      <c r="G513" s="495">
        <f t="shared" si="15"/>
        <v>100</v>
      </c>
      <c r="H513" s="504">
        <v>80</v>
      </c>
      <c r="I513" s="364">
        <f t="shared" si="16"/>
        <v>20</v>
      </c>
    </row>
    <row r="514" spans="1:9" ht="15">
      <c r="A514" s="98">
        <v>506</v>
      </c>
      <c r="B514" s="501" t="s">
        <v>1915</v>
      </c>
      <c r="C514" s="502" t="s">
        <v>1916</v>
      </c>
      <c r="D514" s="532" t="s">
        <v>1917</v>
      </c>
      <c r="E514" s="494" t="s">
        <v>828</v>
      </c>
      <c r="F514" s="98" t="s">
        <v>333</v>
      </c>
      <c r="G514" s="495">
        <f t="shared" si="15"/>
        <v>100</v>
      </c>
      <c r="H514" s="504">
        <v>80</v>
      </c>
      <c r="I514" s="364">
        <f t="shared" si="16"/>
        <v>20</v>
      </c>
    </row>
    <row r="515" spans="1:9" ht="15">
      <c r="A515" s="98">
        <v>507</v>
      </c>
      <c r="B515" s="501" t="s">
        <v>1296</v>
      </c>
      <c r="C515" s="502" t="s">
        <v>1273</v>
      </c>
      <c r="D515" s="532" t="s">
        <v>1918</v>
      </c>
      <c r="E515" s="494" t="s">
        <v>828</v>
      </c>
      <c r="F515" s="98" t="s">
        <v>333</v>
      </c>
      <c r="G515" s="495">
        <f t="shared" si="15"/>
        <v>100</v>
      </c>
      <c r="H515" s="504">
        <v>80</v>
      </c>
      <c r="I515" s="364">
        <f t="shared" si="16"/>
        <v>20</v>
      </c>
    </row>
    <row r="516" spans="1:9" ht="15">
      <c r="A516" s="98">
        <v>508</v>
      </c>
      <c r="B516" s="501" t="s">
        <v>887</v>
      </c>
      <c r="C516" s="502" t="s">
        <v>1919</v>
      </c>
      <c r="D516" s="532" t="s">
        <v>1920</v>
      </c>
      <c r="E516" s="494" t="s">
        <v>828</v>
      </c>
      <c r="F516" s="98" t="s">
        <v>333</v>
      </c>
      <c r="G516" s="495">
        <f t="shared" si="15"/>
        <v>100</v>
      </c>
      <c r="H516" s="504">
        <v>80</v>
      </c>
      <c r="I516" s="364">
        <f t="shared" si="16"/>
        <v>20</v>
      </c>
    </row>
    <row r="517" spans="1:9" ht="15">
      <c r="A517" s="98">
        <v>509</v>
      </c>
      <c r="B517" s="501" t="s">
        <v>1921</v>
      </c>
      <c r="C517" s="502" t="s">
        <v>1922</v>
      </c>
      <c r="D517" s="532" t="s">
        <v>1923</v>
      </c>
      <c r="E517" s="494" t="s">
        <v>828</v>
      </c>
      <c r="F517" s="98" t="s">
        <v>333</v>
      </c>
      <c r="G517" s="495">
        <f t="shared" si="15"/>
        <v>100</v>
      </c>
      <c r="H517" s="504">
        <v>80</v>
      </c>
      <c r="I517" s="364">
        <f t="shared" si="16"/>
        <v>20</v>
      </c>
    </row>
    <row r="518" spans="1:9" ht="15">
      <c r="A518" s="98">
        <v>510</v>
      </c>
      <c r="B518" s="501" t="s">
        <v>942</v>
      </c>
      <c r="C518" s="502" t="s">
        <v>1707</v>
      </c>
      <c r="D518" s="532" t="s">
        <v>1924</v>
      </c>
      <c r="E518" s="494" t="s">
        <v>828</v>
      </c>
      <c r="F518" s="98" t="s">
        <v>333</v>
      </c>
      <c r="G518" s="495">
        <f t="shared" si="15"/>
        <v>100</v>
      </c>
      <c r="H518" s="504">
        <v>80</v>
      </c>
      <c r="I518" s="364">
        <f t="shared" si="16"/>
        <v>20</v>
      </c>
    </row>
    <row r="519" spans="1:9" ht="15">
      <c r="A519" s="98">
        <v>511</v>
      </c>
      <c r="B519" s="501" t="s">
        <v>1498</v>
      </c>
      <c r="C519" s="502" t="s">
        <v>1925</v>
      </c>
      <c r="D519" s="516" t="s">
        <v>1926</v>
      </c>
      <c r="E519" s="494" t="s">
        <v>828</v>
      </c>
      <c r="F519" s="98" t="s">
        <v>333</v>
      </c>
      <c r="G519" s="495">
        <f t="shared" si="15"/>
        <v>100</v>
      </c>
      <c r="H519" s="504">
        <v>80</v>
      </c>
      <c r="I519" s="364">
        <f t="shared" si="16"/>
        <v>20</v>
      </c>
    </row>
    <row r="520" spans="1:9" ht="15">
      <c r="A520" s="98">
        <v>512</v>
      </c>
      <c r="B520" s="501" t="s">
        <v>823</v>
      </c>
      <c r="C520" s="502" t="s">
        <v>1927</v>
      </c>
      <c r="D520" s="516" t="s">
        <v>1928</v>
      </c>
      <c r="E520" s="494" t="s">
        <v>828</v>
      </c>
      <c r="F520" s="98" t="s">
        <v>333</v>
      </c>
      <c r="G520" s="495">
        <f t="shared" si="15"/>
        <v>100</v>
      </c>
      <c r="H520" s="504">
        <v>80</v>
      </c>
      <c r="I520" s="364">
        <f t="shared" si="16"/>
        <v>20</v>
      </c>
    </row>
    <row r="521" spans="1:9" ht="15">
      <c r="A521" s="98">
        <v>513</v>
      </c>
      <c r="B521" s="501" t="s">
        <v>901</v>
      </c>
      <c r="C521" s="502" t="s">
        <v>1205</v>
      </c>
      <c r="D521" s="516" t="s">
        <v>1929</v>
      </c>
      <c r="E521" s="494" t="s">
        <v>828</v>
      </c>
      <c r="F521" s="98" t="s">
        <v>333</v>
      </c>
      <c r="G521" s="495">
        <f t="shared" si="15"/>
        <v>100</v>
      </c>
      <c r="H521" s="504">
        <v>80</v>
      </c>
      <c r="I521" s="364">
        <f t="shared" si="16"/>
        <v>20</v>
      </c>
    </row>
    <row r="522" spans="1:9" ht="15">
      <c r="A522" s="98">
        <v>514</v>
      </c>
      <c r="B522" s="501" t="s">
        <v>1930</v>
      </c>
      <c r="C522" s="502" t="s">
        <v>1607</v>
      </c>
      <c r="D522" s="516" t="s">
        <v>1931</v>
      </c>
      <c r="E522" s="494" t="s">
        <v>828</v>
      </c>
      <c r="F522" s="98" t="s">
        <v>333</v>
      </c>
      <c r="G522" s="495">
        <f t="shared" si="15"/>
        <v>100</v>
      </c>
      <c r="H522" s="504">
        <v>80</v>
      </c>
      <c r="I522" s="364">
        <f t="shared" si="16"/>
        <v>20</v>
      </c>
    </row>
    <row r="523" spans="1:9" ht="15">
      <c r="A523" s="98">
        <v>515</v>
      </c>
      <c r="B523" s="501" t="s">
        <v>843</v>
      </c>
      <c r="C523" s="502" t="s">
        <v>1932</v>
      </c>
      <c r="D523" s="516" t="s">
        <v>1933</v>
      </c>
      <c r="E523" s="494" t="s">
        <v>828</v>
      </c>
      <c r="F523" s="98" t="s">
        <v>333</v>
      </c>
      <c r="G523" s="495">
        <f t="shared" si="15"/>
        <v>100</v>
      </c>
      <c r="H523" s="504">
        <v>80</v>
      </c>
      <c r="I523" s="364">
        <f t="shared" si="16"/>
        <v>20</v>
      </c>
    </row>
    <row r="524" spans="1:9" ht="15">
      <c r="A524" s="98">
        <v>516</v>
      </c>
      <c r="B524" s="509" t="s">
        <v>1493</v>
      </c>
      <c r="C524" s="510" t="s">
        <v>1934</v>
      </c>
      <c r="D524" s="533" t="s">
        <v>1935</v>
      </c>
      <c r="E524" s="494" t="s">
        <v>828</v>
      </c>
      <c r="F524" s="98" t="s">
        <v>333</v>
      </c>
      <c r="G524" s="495">
        <f t="shared" si="15"/>
        <v>100</v>
      </c>
      <c r="H524" s="504">
        <v>80</v>
      </c>
      <c r="I524" s="364">
        <f t="shared" si="16"/>
        <v>20</v>
      </c>
    </row>
    <row r="525" spans="1:9" ht="15">
      <c r="A525" s="98">
        <v>517</v>
      </c>
      <c r="B525" s="512" t="s">
        <v>1936</v>
      </c>
      <c r="C525" s="510" t="s">
        <v>1937</v>
      </c>
      <c r="D525" s="533" t="s">
        <v>1938</v>
      </c>
      <c r="E525" s="494" t="s">
        <v>828</v>
      </c>
      <c r="F525" s="98" t="s">
        <v>333</v>
      </c>
      <c r="G525" s="495">
        <f t="shared" si="15"/>
        <v>100</v>
      </c>
      <c r="H525" s="504">
        <v>80</v>
      </c>
      <c r="I525" s="364">
        <f t="shared" si="16"/>
        <v>20</v>
      </c>
    </row>
    <row r="526" spans="1:9" ht="15">
      <c r="A526" s="98">
        <v>518</v>
      </c>
      <c r="B526" s="501" t="s">
        <v>1779</v>
      </c>
      <c r="C526" s="502" t="s">
        <v>1126</v>
      </c>
      <c r="D526" s="503" t="s">
        <v>1939</v>
      </c>
      <c r="E526" s="494" t="s">
        <v>828</v>
      </c>
      <c r="F526" s="98" t="s">
        <v>333</v>
      </c>
      <c r="G526" s="495">
        <f t="shared" si="15"/>
        <v>100</v>
      </c>
      <c r="H526" s="504">
        <v>80</v>
      </c>
      <c r="I526" s="364">
        <f t="shared" si="16"/>
        <v>20</v>
      </c>
    </row>
    <row r="527" spans="1:9" ht="15">
      <c r="A527" s="98">
        <v>519</v>
      </c>
      <c r="B527" s="501" t="s">
        <v>1940</v>
      </c>
      <c r="C527" s="502" t="s">
        <v>1941</v>
      </c>
      <c r="D527" s="503" t="s">
        <v>1942</v>
      </c>
      <c r="E527" s="494" t="s">
        <v>828</v>
      </c>
      <c r="F527" s="98" t="s">
        <v>333</v>
      </c>
      <c r="G527" s="495">
        <f t="shared" si="15"/>
        <v>100</v>
      </c>
      <c r="H527" s="504">
        <v>80</v>
      </c>
      <c r="I527" s="364">
        <f t="shared" si="16"/>
        <v>20</v>
      </c>
    </row>
    <row r="528" spans="1:9" ht="15">
      <c r="A528" s="98">
        <v>520</v>
      </c>
      <c r="B528" s="501" t="s">
        <v>1943</v>
      </c>
      <c r="C528" s="502" t="s">
        <v>1944</v>
      </c>
      <c r="D528" s="503" t="s">
        <v>1945</v>
      </c>
      <c r="E528" s="494" t="s">
        <v>828</v>
      </c>
      <c r="F528" s="98" t="s">
        <v>333</v>
      </c>
      <c r="G528" s="495">
        <f t="shared" si="15"/>
        <v>100</v>
      </c>
      <c r="H528" s="504">
        <v>80</v>
      </c>
      <c r="I528" s="364">
        <f t="shared" si="16"/>
        <v>20</v>
      </c>
    </row>
    <row r="529" spans="1:9" ht="15">
      <c r="A529" s="98">
        <v>521</v>
      </c>
      <c r="B529" s="501" t="s">
        <v>1946</v>
      </c>
      <c r="C529" s="502" t="s">
        <v>1947</v>
      </c>
      <c r="D529" s="503" t="s">
        <v>1948</v>
      </c>
      <c r="E529" s="494" t="s">
        <v>828</v>
      </c>
      <c r="F529" s="98" t="s">
        <v>333</v>
      </c>
      <c r="G529" s="495">
        <f t="shared" si="15"/>
        <v>100</v>
      </c>
      <c r="H529" s="504">
        <v>80</v>
      </c>
      <c r="I529" s="364">
        <f t="shared" si="16"/>
        <v>20</v>
      </c>
    </row>
    <row r="530" spans="1:9" ht="15">
      <c r="A530" s="98">
        <v>522</v>
      </c>
      <c r="B530" s="501" t="s">
        <v>843</v>
      </c>
      <c r="C530" s="502" t="s">
        <v>1949</v>
      </c>
      <c r="D530" s="503" t="s">
        <v>1950</v>
      </c>
      <c r="E530" s="494" t="s">
        <v>828</v>
      </c>
      <c r="F530" s="98" t="s">
        <v>333</v>
      </c>
      <c r="G530" s="495">
        <f t="shared" si="15"/>
        <v>100</v>
      </c>
      <c r="H530" s="504">
        <v>80</v>
      </c>
      <c r="I530" s="364">
        <f t="shared" si="16"/>
        <v>20</v>
      </c>
    </row>
    <row r="531" spans="1:9" ht="15">
      <c r="A531" s="98">
        <v>523</v>
      </c>
      <c r="B531" s="501" t="s">
        <v>1341</v>
      </c>
      <c r="C531" s="502" t="s">
        <v>1951</v>
      </c>
      <c r="D531" s="503" t="s">
        <v>1952</v>
      </c>
      <c r="E531" s="494" t="s">
        <v>828</v>
      </c>
      <c r="F531" s="98" t="s">
        <v>333</v>
      </c>
      <c r="G531" s="495">
        <f t="shared" si="15"/>
        <v>100</v>
      </c>
      <c r="H531" s="504">
        <v>80</v>
      </c>
      <c r="I531" s="364">
        <f t="shared" si="16"/>
        <v>20</v>
      </c>
    </row>
    <row r="532" spans="1:9" ht="15">
      <c r="A532" s="98">
        <v>524</v>
      </c>
      <c r="B532" s="501" t="s">
        <v>913</v>
      </c>
      <c r="C532" s="502" t="s">
        <v>1588</v>
      </c>
      <c r="D532" s="503" t="s">
        <v>1953</v>
      </c>
      <c r="E532" s="494" t="s">
        <v>828</v>
      </c>
      <c r="F532" s="98" t="s">
        <v>333</v>
      </c>
      <c r="G532" s="495">
        <f t="shared" si="15"/>
        <v>100</v>
      </c>
      <c r="H532" s="504">
        <v>80</v>
      </c>
      <c r="I532" s="364">
        <f t="shared" si="16"/>
        <v>20</v>
      </c>
    </row>
    <row r="533" spans="1:9" ht="15">
      <c r="A533" s="98">
        <v>525</v>
      </c>
      <c r="B533" s="501" t="s">
        <v>1954</v>
      </c>
      <c r="C533" s="502" t="s">
        <v>1955</v>
      </c>
      <c r="D533" s="503" t="s">
        <v>1956</v>
      </c>
      <c r="E533" s="494" t="s">
        <v>828</v>
      </c>
      <c r="F533" s="98" t="s">
        <v>333</v>
      </c>
      <c r="G533" s="495">
        <f t="shared" si="15"/>
        <v>100</v>
      </c>
      <c r="H533" s="504">
        <v>80</v>
      </c>
      <c r="I533" s="364">
        <f t="shared" si="16"/>
        <v>20</v>
      </c>
    </row>
    <row r="534" spans="1:9" ht="15">
      <c r="A534" s="98">
        <v>526</v>
      </c>
      <c r="B534" s="501" t="s">
        <v>1954</v>
      </c>
      <c r="C534" s="502" t="s">
        <v>1957</v>
      </c>
      <c r="D534" s="503" t="s">
        <v>1958</v>
      </c>
      <c r="E534" s="494" t="s">
        <v>828</v>
      </c>
      <c r="F534" s="98" t="s">
        <v>333</v>
      </c>
      <c r="G534" s="495">
        <f t="shared" si="15"/>
        <v>100</v>
      </c>
      <c r="H534" s="504">
        <v>80</v>
      </c>
      <c r="I534" s="364">
        <f t="shared" si="16"/>
        <v>20</v>
      </c>
    </row>
    <row r="535" spans="1:9" ht="15">
      <c r="A535" s="98">
        <v>527</v>
      </c>
      <c r="B535" s="501" t="s">
        <v>1102</v>
      </c>
      <c r="C535" s="502" t="s">
        <v>1959</v>
      </c>
      <c r="D535" s="503" t="s">
        <v>1960</v>
      </c>
      <c r="E535" s="494" t="s">
        <v>828</v>
      </c>
      <c r="F535" s="98" t="s">
        <v>333</v>
      </c>
      <c r="G535" s="495">
        <f t="shared" si="15"/>
        <v>100</v>
      </c>
      <c r="H535" s="504">
        <v>80</v>
      </c>
      <c r="I535" s="364">
        <f t="shared" si="16"/>
        <v>20</v>
      </c>
    </row>
    <row r="536" spans="1:9" ht="15">
      <c r="A536" s="98">
        <v>528</v>
      </c>
      <c r="B536" s="501" t="s">
        <v>1337</v>
      </c>
      <c r="C536" s="502" t="s">
        <v>1961</v>
      </c>
      <c r="D536" s="503" t="s">
        <v>1962</v>
      </c>
      <c r="E536" s="494" t="s">
        <v>828</v>
      </c>
      <c r="F536" s="98" t="s">
        <v>333</v>
      </c>
      <c r="G536" s="495">
        <f t="shared" si="15"/>
        <v>100</v>
      </c>
      <c r="H536" s="504">
        <v>80</v>
      </c>
      <c r="I536" s="364">
        <f t="shared" si="16"/>
        <v>20</v>
      </c>
    </row>
    <row r="537" spans="1:9" ht="15">
      <c r="A537" s="98">
        <v>529</v>
      </c>
      <c r="B537" s="501" t="s">
        <v>869</v>
      </c>
      <c r="C537" s="502" t="s">
        <v>1383</v>
      </c>
      <c r="D537" s="503" t="s">
        <v>1963</v>
      </c>
      <c r="E537" s="494" t="s">
        <v>828</v>
      </c>
      <c r="F537" s="98" t="s">
        <v>333</v>
      </c>
      <c r="G537" s="495">
        <f t="shared" si="15"/>
        <v>100</v>
      </c>
      <c r="H537" s="504">
        <v>80</v>
      </c>
      <c r="I537" s="364">
        <f t="shared" si="16"/>
        <v>20</v>
      </c>
    </row>
    <row r="538" spans="1:9" ht="15">
      <c r="A538" s="98">
        <v>530</v>
      </c>
      <c r="B538" s="501" t="s">
        <v>1045</v>
      </c>
      <c r="C538" s="502" t="s">
        <v>1964</v>
      </c>
      <c r="D538" s="503" t="s">
        <v>1965</v>
      </c>
      <c r="E538" s="494" t="s">
        <v>828</v>
      </c>
      <c r="F538" s="98" t="s">
        <v>333</v>
      </c>
      <c r="G538" s="495">
        <f t="shared" si="15"/>
        <v>100</v>
      </c>
      <c r="H538" s="504">
        <v>80</v>
      </c>
      <c r="I538" s="364">
        <f t="shared" si="16"/>
        <v>20</v>
      </c>
    </row>
    <row r="539" spans="1:9" ht="15">
      <c r="A539" s="98">
        <v>531</v>
      </c>
      <c r="B539" s="501" t="s">
        <v>1260</v>
      </c>
      <c r="C539" s="502" t="s">
        <v>1966</v>
      </c>
      <c r="D539" s="503" t="s">
        <v>1967</v>
      </c>
      <c r="E539" s="494" t="s">
        <v>828</v>
      </c>
      <c r="F539" s="98" t="s">
        <v>333</v>
      </c>
      <c r="G539" s="495">
        <f t="shared" si="15"/>
        <v>100</v>
      </c>
      <c r="H539" s="504">
        <v>80</v>
      </c>
      <c r="I539" s="364">
        <f t="shared" si="16"/>
        <v>20</v>
      </c>
    </row>
    <row r="540" spans="1:9" ht="15">
      <c r="A540" s="98">
        <v>532</v>
      </c>
      <c r="B540" s="501" t="s">
        <v>1968</v>
      </c>
      <c r="C540" s="502" t="s">
        <v>1969</v>
      </c>
      <c r="D540" s="503" t="s">
        <v>1970</v>
      </c>
      <c r="E540" s="494" t="s">
        <v>828</v>
      </c>
      <c r="F540" s="98" t="s">
        <v>333</v>
      </c>
      <c r="G540" s="495">
        <f t="shared" si="15"/>
        <v>100</v>
      </c>
      <c r="H540" s="504">
        <v>80</v>
      </c>
      <c r="I540" s="364">
        <f t="shared" si="16"/>
        <v>20</v>
      </c>
    </row>
    <row r="541" spans="1:9" ht="15">
      <c r="A541" s="98">
        <v>533</v>
      </c>
      <c r="B541" s="501" t="s">
        <v>861</v>
      </c>
      <c r="C541" s="502" t="s">
        <v>1971</v>
      </c>
      <c r="D541" s="503" t="s">
        <v>1972</v>
      </c>
      <c r="E541" s="494" t="s">
        <v>828</v>
      </c>
      <c r="F541" s="98" t="s">
        <v>333</v>
      </c>
      <c r="G541" s="495">
        <f t="shared" si="15"/>
        <v>100</v>
      </c>
      <c r="H541" s="504">
        <v>80</v>
      </c>
      <c r="I541" s="364">
        <f t="shared" si="16"/>
        <v>20</v>
      </c>
    </row>
    <row r="542" spans="1:9" ht="15">
      <c r="A542" s="98">
        <v>534</v>
      </c>
      <c r="B542" s="501" t="s">
        <v>1973</v>
      </c>
      <c r="C542" s="502" t="s">
        <v>1974</v>
      </c>
      <c r="D542" s="503" t="s">
        <v>1975</v>
      </c>
      <c r="E542" s="494" t="s">
        <v>828</v>
      </c>
      <c r="F542" s="98" t="s">
        <v>333</v>
      </c>
      <c r="G542" s="495">
        <f t="shared" si="15"/>
        <v>100</v>
      </c>
      <c r="H542" s="504">
        <v>80</v>
      </c>
      <c r="I542" s="364">
        <f t="shared" si="16"/>
        <v>20</v>
      </c>
    </row>
    <row r="543" spans="1:9" ht="15">
      <c r="A543" s="98">
        <v>535</v>
      </c>
      <c r="B543" s="501" t="s">
        <v>913</v>
      </c>
      <c r="C543" s="502" t="s">
        <v>839</v>
      </c>
      <c r="D543" s="503" t="s">
        <v>1976</v>
      </c>
      <c r="E543" s="494" t="s">
        <v>828</v>
      </c>
      <c r="F543" s="98" t="s">
        <v>333</v>
      </c>
      <c r="G543" s="495">
        <f t="shared" si="15"/>
        <v>100</v>
      </c>
      <c r="H543" s="504">
        <v>80</v>
      </c>
      <c r="I543" s="364">
        <f t="shared" si="16"/>
        <v>20</v>
      </c>
    </row>
    <row r="544" spans="1:9" ht="15">
      <c r="A544" s="98">
        <v>536</v>
      </c>
      <c r="B544" s="501" t="s">
        <v>965</v>
      </c>
      <c r="C544" s="502" t="s">
        <v>1977</v>
      </c>
      <c r="D544" s="503" t="s">
        <v>1978</v>
      </c>
      <c r="E544" s="494" t="s">
        <v>828</v>
      </c>
      <c r="F544" s="98" t="s">
        <v>333</v>
      </c>
      <c r="G544" s="495">
        <f t="shared" si="15"/>
        <v>100</v>
      </c>
      <c r="H544" s="504">
        <v>80</v>
      </c>
      <c r="I544" s="364">
        <f t="shared" si="16"/>
        <v>20</v>
      </c>
    </row>
    <row r="545" spans="1:9" ht="15">
      <c r="A545" s="98">
        <v>537</v>
      </c>
      <c r="B545" s="501" t="s">
        <v>1979</v>
      </c>
      <c r="C545" s="502" t="s">
        <v>1980</v>
      </c>
      <c r="D545" s="503" t="s">
        <v>1981</v>
      </c>
      <c r="E545" s="494" t="s">
        <v>828</v>
      </c>
      <c r="F545" s="98" t="s">
        <v>333</v>
      </c>
      <c r="G545" s="495">
        <f t="shared" si="15"/>
        <v>100</v>
      </c>
      <c r="H545" s="504">
        <v>80</v>
      </c>
      <c r="I545" s="364">
        <f t="shared" si="16"/>
        <v>20</v>
      </c>
    </row>
    <row r="546" spans="1:9" ht="15">
      <c r="A546" s="98">
        <v>538</v>
      </c>
      <c r="B546" s="501" t="s">
        <v>1982</v>
      </c>
      <c r="C546" s="502" t="s">
        <v>1983</v>
      </c>
      <c r="D546" s="503" t="s">
        <v>1984</v>
      </c>
      <c r="E546" s="494" t="s">
        <v>828</v>
      </c>
      <c r="F546" s="98" t="s">
        <v>333</v>
      </c>
      <c r="G546" s="495">
        <f t="shared" si="15"/>
        <v>100</v>
      </c>
      <c r="H546" s="504">
        <v>80</v>
      </c>
      <c r="I546" s="364">
        <f t="shared" si="16"/>
        <v>20</v>
      </c>
    </row>
    <row r="547" spans="1:9" ht="15">
      <c r="A547" s="98">
        <v>539</v>
      </c>
      <c r="B547" s="501" t="s">
        <v>1179</v>
      </c>
      <c r="C547" s="502" t="s">
        <v>1985</v>
      </c>
      <c r="D547" s="503" t="s">
        <v>1986</v>
      </c>
      <c r="E547" s="494" t="s">
        <v>828</v>
      </c>
      <c r="F547" s="98" t="s">
        <v>333</v>
      </c>
      <c r="G547" s="495">
        <f t="shared" si="15"/>
        <v>100</v>
      </c>
      <c r="H547" s="504">
        <v>80</v>
      </c>
      <c r="I547" s="364">
        <f t="shared" si="16"/>
        <v>20</v>
      </c>
    </row>
    <row r="548" spans="1:9" ht="15">
      <c r="A548" s="98">
        <v>540</v>
      </c>
      <c r="B548" s="501" t="s">
        <v>1817</v>
      </c>
      <c r="C548" s="502" t="s">
        <v>1987</v>
      </c>
      <c r="D548" s="503" t="s">
        <v>1988</v>
      </c>
      <c r="E548" s="494" t="s">
        <v>828</v>
      </c>
      <c r="F548" s="98" t="s">
        <v>333</v>
      </c>
      <c r="G548" s="495">
        <f t="shared" si="15"/>
        <v>100</v>
      </c>
      <c r="H548" s="504">
        <v>80</v>
      </c>
      <c r="I548" s="364">
        <f t="shared" si="16"/>
        <v>20</v>
      </c>
    </row>
    <row r="549" spans="1:9" ht="15">
      <c r="A549" s="98">
        <v>541</v>
      </c>
      <c r="B549" s="501" t="s">
        <v>1989</v>
      </c>
      <c r="C549" s="502" t="s">
        <v>1990</v>
      </c>
      <c r="D549" s="503" t="s">
        <v>1991</v>
      </c>
      <c r="E549" s="494" t="s">
        <v>828</v>
      </c>
      <c r="F549" s="98" t="s">
        <v>333</v>
      </c>
      <c r="G549" s="495">
        <f t="shared" si="15"/>
        <v>100</v>
      </c>
      <c r="H549" s="504">
        <v>80</v>
      </c>
      <c r="I549" s="364">
        <f t="shared" si="16"/>
        <v>20</v>
      </c>
    </row>
    <row r="550" spans="1:9" ht="15">
      <c r="A550" s="98">
        <v>542</v>
      </c>
      <c r="B550" s="501" t="s">
        <v>1992</v>
      </c>
      <c r="C550" s="502" t="s">
        <v>1196</v>
      </c>
      <c r="D550" s="503" t="s">
        <v>1993</v>
      </c>
      <c r="E550" s="494" t="s">
        <v>828</v>
      </c>
      <c r="F550" s="98" t="s">
        <v>333</v>
      </c>
      <c r="G550" s="495">
        <f t="shared" si="15"/>
        <v>100</v>
      </c>
      <c r="H550" s="504">
        <v>80</v>
      </c>
      <c r="I550" s="364">
        <f t="shared" si="16"/>
        <v>20</v>
      </c>
    </row>
    <row r="551" spans="1:9" ht="15">
      <c r="A551" s="98">
        <v>543</v>
      </c>
      <c r="B551" s="501" t="s">
        <v>1994</v>
      </c>
      <c r="C551" s="502" t="s">
        <v>1995</v>
      </c>
      <c r="D551" s="503" t="s">
        <v>1996</v>
      </c>
      <c r="E551" s="494" t="s">
        <v>828</v>
      </c>
      <c r="F551" s="98" t="s">
        <v>333</v>
      </c>
      <c r="G551" s="495">
        <f t="shared" si="15"/>
        <v>100</v>
      </c>
      <c r="H551" s="504">
        <v>80</v>
      </c>
      <c r="I551" s="364">
        <f t="shared" si="16"/>
        <v>20</v>
      </c>
    </row>
    <row r="552" spans="1:9" ht="15">
      <c r="A552" s="98">
        <v>544</v>
      </c>
      <c r="B552" s="501" t="s">
        <v>991</v>
      </c>
      <c r="C552" s="502" t="s">
        <v>1997</v>
      </c>
      <c r="D552" s="503" t="s">
        <v>1998</v>
      </c>
      <c r="E552" s="494" t="s">
        <v>828</v>
      </c>
      <c r="F552" s="98" t="s">
        <v>333</v>
      </c>
      <c r="G552" s="495">
        <f t="shared" si="15"/>
        <v>100</v>
      </c>
      <c r="H552" s="504">
        <v>80</v>
      </c>
      <c r="I552" s="364">
        <f t="shared" si="16"/>
        <v>20</v>
      </c>
    </row>
    <row r="553" spans="1:9" ht="15">
      <c r="A553" s="98">
        <v>545</v>
      </c>
      <c r="B553" s="501" t="s">
        <v>1999</v>
      </c>
      <c r="C553" s="502" t="s">
        <v>2000</v>
      </c>
      <c r="D553" s="503" t="s">
        <v>2001</v>
      </c>
      <c r="E553" s="494" t="s">
        <v>828</v>
      </c>
      <c r="F553" s="98" t="s">
        <v>333</v>
      </c>
      <c r="G553" s="495">
        <f t="shared" si="15"/>
        <v>100</v>
      </c>
      <c r="H553" s="504">
        <v>80</v>
      </c>
      <c r="I553" s="364">
        <f t="shared" si="16"/>
        <v>20</v>
      </c>
    </row>
    <row r="554" spans="1:9" ht="15">
      <c r="A554" s="98">
        <v>546</v>
      </c>
      <c r="B554" s="501" t="s">
        <v>901</v>
      </c>
      <c r="C554" s="502" t="s">
        <v>1997</v>
      </c>
      <c r="D554" s="503" t="s">
        <v>2002</v>
      </c>
      <c r="E554" s="494" t="s">
        <v>828</v>
      </c>
      <c r="F554" s="98" t="s">
        <v>333</v>
      </c>
      <c r="G554" s="495">
        <f t="shared" si="15"/>
        <v>100</v>
      </c>
      <c r="H554" s="504">
        <v>80</v>
      </c>
      <c r="I554" s="364">
        <f t="shared" si="16"/>
        <v>20</v>
      </c>
    </row>
    <row r="555" spans="1:9" ht="15">
      <c r="A555" s="98">
        <v>547</v>
      </c>
      <c r="B555" s="501" t="s">
        <v>1168</v>
      </c>
      <c r="C555" s="502" t="s">
        <v>1205</v>
      </c>
      <c r="D555" s="503" t="s">
        <v>2003</v>
      </c>
      <c r="E555" s="494" t="s">
        <v>828</v>
      </c>
      <c r="F555" s="98" t="s">
        <v>333</v>
      </c>
      <c r="G555" s="495">
        <f t="shared" si="15"/>
        <v>100</v>
      </c>
      <c r="H555" s="504">
        <v>80</v>
      </c>
      <c r="I555" s="364">
        <f t="shared" si="16"/>
        <v>20</v>
      </c>
    </row>
    <row r="556" spans="1:9" ht="15">
      <c r="A556" s="98">
        <v>548</v>
      </c>
      <c r="B556" s="501" t="s">
        <v>843</v>
      </c>
      <c r="C556" s="502" t="s">
        <v>1205</v>
      </c>
      <c r="D556" s="503" t="s">
        <v>2004</v>
      </c>
      <c r="E556" s="494" t="s">
        <v>828</v>
      </c>
      <c r="F556" s="98" t="s">
        <v>333</v>
      </c>
      <c r="G556" s="495">
        <f t="shared" si="15"/>
        <v>100</v>
      </c>
      <c r="H556" s="504">
        <v>80</v>
      </c>
      <c r="I556" s="364">
        <f t="shared" si="16"/>
        <v>20</v>
      </c>
    </row>
    <row r="557" spans="1:9" ht="15">
      <c r="A557" s="98">
        <v>549</v>
      </c>
      <c r="B557" s="501" t="s">
        <v>994</v>
      </c>
      <c r="C557" s="502" t="s">
        <v>1205</v>
      </c>
      <c r="D557" s="503" t="s">
        <v>2005</v>
      </c>
      <c r="E557" s="494" t="s">
        <v>828</v>
      </c>
      <c r="F557" s="98" t="s">
        <v>333</v>
      </c>
      <c r="G557" s="495">
        <f t="shared" si="15"/>
        <v>100</v>
      </c>
      <c r="H557" s="504">
        <v>80</v>
      </c>
      <c r="I557" s="364">
        <f t="shared" si="16"/>
        <v>20</v>
      </c>
    </row>
    <row r="558" spans="1:9" ht="15">
      <c r="A558" s="98">
        <v>550</v>
      </c>
      <c r="B558" s="501" t="s">
        <v>1011</v>
      </c>
      <c r="C558" s="502" t="s">
        <v>2006</v>
      </c>
      <c r="D558" s="503" t="s">
        <v>2007</v>
      </c>
      <c r="E558" s="494" t="s">
        <v>828</v>
      </c>
      <c r="F558" s="98" t="s">
        <v>333</v>
      </c>
      <c r="G558" s="495">
        <f t="shared" si="15"/>
        <v>100</v>
      </c>
      <c r="H558" s="504">
        <v>80</v>
      </c>
      <c r="I558" s="364">
        <f t="shared" si="16"/>
        <v>20</v>
      </c>
    </row>
    <row r="559" spans="1:9" ht="15">
      <c r="A559" s="98">
        <v>551</v>
      </c>
      <c r="B559" s="501" t="s">
        <v>2008</v>
      </c>
      <c r="C559" s="502" t="s">
        <v>914</v>
      </c>
      <c r="D559" s="503" t="s">
        <v>2009</v>
      </c>
      <c r="E559" s="494" t="s">
        <v>828</v>
      </c>
      <c r="F559" s="98" t="s">
        <v>333</v>
      </c>
      <c r="G559" s="495">
        <f t="shared" si="15"/>
        <v>100</v>
      </c>
      <c r="H559" s="504">
        <v>80</v>
      </c>
      <c r="I559" s="364">
        <f t="shared" si="16"/>
        <v>20</v>
      </c>
    </row>
    <row r="560" spans="1:9" ht="15">
      <c r="A560" s="98">
        <v>552</v>
      </c>
      <c r="B560" s="501" t="s">
        <v>997</v>
      </c>
      <c r="C560" s="502" t="s">
        <v>2010</v>
      </c>
      <c r="D560" s="503" t="s">
        <v>2011</v>
      </c>
      <c r="E560" s="494" t="s">
        <v>828</v>
      </c>
      <c r="F560" s="98" t="s">
        <v>333</v>
      </c>
      <c r="G560" s="495">
        <f t="shared" si="15"/>
        <v>100</v>
      </c>
      <c r="H560" s="504">
        <v>80</v>
      </c>
      <c r="I560" s="364">
        <f t="shared" si="16"/>
        <v>20</v>
      </c>
    </row>
    <row r="561" spans="1:9" ht="15">
      <c r="A561" s="98">
        <v>553</v>
      </c>
      <c r="B561" s="501" t="s">
        <v>979</v>
      </c>
      <c r="C561" s="502" t="s">
        <v>998</v>
      </c>
      <c r="D561" s="503" t="s">
        <v>2012</v>
      </c>
      <c r="E561" s="494" t="s">
        <v>828</v>
      </c>
      <c r="F561" s="98" t="s">
        <v>333</v>
      </c>
      <c r="G561" s="495">
        <f t="shared" si="15"/>
        <v>100</v>
      </c>
      <c r="H561" s="504">
        <v>80</v>
      </c>
      <c r="I561" s="364">
        <f t="shared" si="16"/>
        <v>20</v>
      </c>
    </row>
    <row r="562" spans="1:9" ht="15">
      <c r="A562" s="98">
        <v>554</v>
      </c>
      <c r="B562" s="501" t="s">
        <v>1817</v>
      </c>
      <c r="C562" s="502" t="s">
        <v>2013</v>
      </c>
      <c r="D562" s="503" t="s">
        <v>2014</v>
      </c>
      <c r="E562" s="494" t="s">
        <v>828</v>
      </c>
      <c r="F562" s="98" t="s">
        <v>333</v>
      </c>
      <c r="G562" s="495">
        <f t="shared" si="15"/>
        <v>100</v>
      </c>
      <c r="H562" s="504">
        <v>80</v>
      </c>
      <c r="I562" s="364">
        <f t="shared" si="16"/>
        <v>20</v>
      </c>
    </row>
    <row r="563" spans="1:9" ht="15">
      <c r="A563" s="98">
        <v>555</v>
      </c>
      <c r="B563" s="501" t="s">
        <v>937</v>
      </c>
      <c r="C563" s="502" t="s">
        <v>2015</v>
      </c>
      <c r="D563" s="503" t="s">
        <v>2016</v>
      </c>
      <c r="E563" s="494" t="s">
        <v>828</v>
      </c>
      <c r="F563" s="98" t="s">
        <v>333</v>
      </c>
      <c r="G563" s="495">
        <f t="shared" si="15"/>
        <v>100</v>
      </c>
      <c r="H563" s="504">
        <v>80</v>
      </c>
      <c r="I563" s="364">
        <f t="shared" si="16"/>
        <v>20</v>
      </c>
    </row>
    <row r="564" spans="1:9" ht="15">
      <c r="A564" s="98">
        <v>556</v>
      </c>
      <c r="B564" s="501" t="s">
        <v>965</v>
      </c>
      <c r="C564" s="502" t="s">
        <v>1100</v>
      </c>
      <c r="D564" s="503" t="s">
        <v>2017</v>
      </c>
      <c r="E564" s="494" t="s">
        <v>828</v>
      </c>
      <c r="F564" s="98" t="s">
        <v>333</v>
      </c>
      <c r="G564" s="495">
        <f t="shared" si="15"/>
        <v>100</v>
      </c>
      <c r="H564" s="504">
        <v>80</v>
      </c>
      <c r="I564" s="364">
        <f t="shared" si="16"/>
        <v>20</v>
      </c>
    </row>
    <row r="565" spans="1:9" ht="15">
      <c r="A565" s="98">
        <v>557</v>
      </c>
      <c r="B565" s="501" t="s">
        <v>1267</v>
      </c>
      <c r="C565" s="502" t="s">
        <v>2018</v>
      </c>
      <c r="D565" s="503" t="s">
        <v>2019</v>
      </c>
      <c r="E565" s="494" t="s">
        <v>828</v>
      </c>
      <c r="F565" s="98" t="s">
        <v>333</v>
      </c>
      <c r="G565" s="495">
        <f t="shared" si="15"/>
        <v>100</v>
      </c>
      <c r="H565" s="504">
        <v>80</v>
      </c>
      <c r="I565" s="364">
        <f t="shared" si="16"/>
        <v>20</v>
      </c>
    </row>
    <row r="566" spans="1:9" ht="15">
      <c r="A566" s="98">
        <v>558</v>
      </c>
      <c r="B566" s="501" t="s">
        <v>1561</v>
      </c>
      <c r="C566" s="502" t="s">
        <v>2020</v>
      </c>
      <c r="D566" s="503" t="s">
        <v>2021</v>
      </c>
      <c r="E566" s="494" t="s">
        <v>828</v>
      </c>
      <c r="F566" s="98" t="s">
        <v>333</v>
      </c>
      <c r="G566" s="495">
        <f t="shared" si="15"/>
        <v>100</v>
      </c>
      <c r="H566" s="504">
        <v>80</v>
      </c>
      <c r="I566" s="364">
        <f t="shared" si="16"/>
        <v>20</v>
      </c>
    </row>
    <row r="567" spans="1:9" ht="15">
      <c r="A567" s="98">
        <v>559</v>
      </c>
      <c r="B567" s="501" t="s">
        <v>1626</v>
      </c>
      <c r="C567" s="502" t="s">
        <v>2020</v>
      </c>
      <c r="D567" s="503" t="s">
        <v>2022</v>
      </c>
      <c r="E567" s="494" t="s">
        <v>828</v>
      </c>
      <c r="F567" s="98" t="s">
        <v>333</v>
      </c>
      <c r="G567" s="495">
        <f t="shared" si="15"/>
        <v>100</v>
      </c>
      <c r="H567" s="504">
        <v>80</v>
      </c>
      <c r="I567" s="364">
        <f t="shared" si="16"/>
        <v>20</v>
      </c>
    </row>
    <row r="568" spans="1:9" ht="15">
      <c r="A568" s="98">
        <v>560</v>
      </c>
      <c r="B568" s="501" t="s">
        <v>2023</v>
      </c>
      <c r="C568" s="502" t="s">
        <v>986</v>
      </c>
      <c r="D568" s="503" t="s">
        <v>2024</v>
      </c>
      <c r="E568" s="494" t="s">
        <v>828</v>
      </c>
      <c r="F568" s="98" t="s">
        <v>333</v>
      </c>
      <c r="G568" s="495">
        <f t="shared" si="15"/>
        <v>100</v>
      </c>
      <c r="H568" s="504">
        <v>80</v>
      </c>
      <c r="I568" s="364">
        <f t="shared" si="16"/>
        <v>20</v>
      </c>
    </row>
    <row r="569" spans="1:9" ht="15">
      <c r="A569" s="98">
        <v>561</v>
      </c>
      <c r="B569" s="501" t="s">
        <v>1158</v>
      </c>
      <c r="C569" s="502" t="s">
        <v>2025</v>
      </c>
      <c r="D569" s="503" t="s">
        <v>2026</v>
      </c>
      <c r="E569" s="494" t="s">
        <v>828</v>
      </c>
      <c r="F569" s="98" t="s">
        <v>333</v>
      </c>
      <c r="G569" s="495">
        <f t="shared" si="15"/>
        <v>100</v>
      </c>
      <c r="H569" s="504">
        <v>80</v>
      </c>
      <c r="I569" s="364">
        <f t="shared" si="16"/>
        <v>20</v>
      </c>
    </row>
    <row r="570" spans="1:9" ht="15">
      <c r="A570" s="98">
        <v>562</v>
      </c>
      <c r="B570" s="501" t="s">
        <v>2027</v>
      </c>
      <c r="C570" s="502" t="s">
        <v>1997</v>
      </c>
      <c r="D570" s="505" t="s">
        <v>2028</v>
      </c>
      <c r="E570" s="494" t="s">
        <v>828</v>
      </c>
      <c r="F570" s="98" t="s">
        <v>333</v>
      </c>
      <c r="G570" s="495">
        <f t="shared" si="15"/>
        <v>100</v>
      </c>
      <c r="H570" s="504">
        <v>80</v>
      </c>
      <c r="I570" s="364">
        <f t="shared" si="16"/>
        <v>20</v>
      </c>
    </row>
    <row r="571" spans="1:9" ht="15">
      <c r="A571" s="98">
        <v>563</v>
      </c>
      <c r="B571" s="501" t="s">
        <v>991</v>
      </c>
      <c r="C571" s="502" t="s">
        <v>2029</v>
      </c>
      <c r="D571" s="505" t="s">
        <v>2030</v>
      </c>
      <c r="E571" s="494" t="s">
        <v>828</v>
      </c>
      <c r="F571" s="98" t="s">
        <v>333</v>
      </c>
      <c r="G571" s="495">
        <f t="shared" si="15"/>
        <v>100</v>
      </c>
      <c r="H571" s="504">
        <v>80</v>
      </c>
      <c r="I571" s="364">
        <f t="shared" si="16"/>
        <v>20</v>
      </c>
    </row>
    <row r="572" spans="1:9" ht="15">
      <c r="A572" s="98">
        <v>564</v>
      </c>
      <c r="B572" s="501" t="s">
        <v>1011</v>
      </c>
      <c r="C572" s="502" t="s">
        <v>2031</v>
      </c>
      <c r="D572" s="505" t="s">
        <v>2032</v>
      </c>
      <c r="E572" s="494" t="s">
        <v>828</v>
      </c>
      <c r="F572" s="98" t="s">
        <v>333</v>
      </c>
      <c r="G572" s="495">
        <f t="shared" si="15"/>
        <v>100</v>
      </c>
      <c r="H572" s="504">
        <v>80</v>
      </c>
      <c r="I572" s="364">
        <f t="shared" si="16"/>
        <v>20</v>
      </c>
    </row>
    <row r="573" spans="1:9" ht="15">
      <c r="A573" s="98">
        <v>565</v>
      </c>
      <c r="B573" s="501" t="s">
        <v>859</v>
      </c>
      <c r="C573" s="502" t="s">
        <v>2033</v>
      </c>
      <c r="D573" s="505" t="s">
        <v>2034</v>
      </c>
      <c r="E573" s="494" t="s">
        <v>828</v>
      </c>
      <c r="F573" s="98" t="s">
        <v>333</v>
      </c>
      <c r="G573" s="495">
        <f t="shared" ref="G573:G636" si="17">H573/0.8</f>
        <v>100</v>
      </c>
      <c r="H573" s="504">
        <v>80</v>
      </c>
      <c r="I573" s="364">
        <f t="shared" ref="I573:I636" si="18">H573*0.25</f>
        <v>20</v>
      </c>
    </row>
    <row r="574" spans="1:9" ht="15">
      <c r="A574" s="98">
        <v>566</v>
      </c>
      <c r="B574" s="501" t="s">
        <v>887</v>
      </c>
      <c r="C574" s="502" t="s">
        <v>2035</v>
      </c>
      <c r="D574" s="505" t="s">
        <v>2036</v>
      </c>
      <c r="E574" s="494" t="s">
        <v>828</v>
      </c>
      <c r="F574" s="98" t="s">
        <v>333</v>
      </c>
      <c r="G574" s="495">
        <f t="shared" si="17"/>
        <v>100</v>
      </c>
      <c r="H574" s="504">
        <v>80</v>
      </c>
      <c r="I574" s="364">
        <f t="shared" si="18"/>
        <v>20</v>
      </c>
    </row>
    <row r="575" spans="1:9" ht="15">
      <c r="A575" s="98">
        <v>567</v>
      </c>
      <c r="B575" s="501" t="s">
        <v>887</v>
      </c>
      <c r="C575" s="502" t="s">
        <v>2037</v>
      </c>
      <c r="D575" s="505" t="s">
        <v>2038</v>
      </c>
      <c r="E575" s="494" t="s">
        <v>828</v>
      </c>
      <c r="F575" s="98" t="s">
        <v>333</v>
      </c>
      <c r="G575" s="495">
        <f t="shared" si="17"/>
        <v>100</v>
      </c>
      <c r="H575" s="504">
        <v>80</v>
      </c>
      <c r="I575" s="364">
        <f t="shared" si="18"/>
        <v>20</v>
      </c>
    </row>
    <row r="576" spans="1:9" ht="15">
      <c r="A576" s="98">
        <v>568</v>
      </c>
      <c r="B576" s="501" t="s">
        <v>859</v>
      </c>
      <c r="C576" s="502" t="s">
        <v>1412</v>
      </c>
      <c r="D576" s="505" t="s">
        <v>2039</v>
      </c>
      <c r="E576" s="494" t="s">
        <v>828</v>
      </c>
      <c r="F576" s="98" t="s">
        <v>333</v>
      </c>
      <c r="G576" s="495">
        <f t="shared" si="17"/>
        <v>100</v>
      </c>
      <c r="H576" s="504">
        <v>80</v>
      </c>
      <c r="I576" s="364">
        <f t="shared" si="18"/>
        <v>20</v>
      </c>
    </row>
    <row r="577" spans="1:9" ht="15">
      <c r="A577" s="98">
        <v>569</v>
      </c>
      <c r="B577" s="501" t="s">
        <v>2040</v>
      </c>
      <c r="C577" s="502" t="s">
        <v>2041</v>
      </c>
      <c r="D577" s="505" t="s">
        <v>2042</v>
      </c>
      <c r="E577" s="494" t="s">
        <v>828</v>
      </c>
      <c r="F577" s="98" t="s">
        <v>333</v>
      </c>
      <c r="G577" s="495">
        <f t="shared" si="17"/>
        <v>100</v>
      </c>
      <c r="H577" s="504">
        <v>80</v>
      </c>
      <c r="I577" s="364">
        <f t="shared" si="18"/>
        <v>20</v>
      </c>
    </row>
    <row r="578" spans="1:9" ht="15">
      <c r="A578" s="98">
        <v>570</v>
      </c>
      <c r="B578" s="501" t="s">
        <v>2043</v>
      </c>
      <c r="C578" s="502" t="s">
        <v>2044</v>
      </c>
      <c r="D578" s="505" t="s">
        <v>2045</v>
      </c>
      <c r="E578" s="494" t="s">
        <v>828</v>
      </c>
      <c r="F578" s="98" t="s">
        <v>333</v>
      </c>
      <c r="G578" s="495">
        <f t="shared" si="17"/>
        <v>100</v>
      </c>
      <c r="H578" s="504">
        <v>80</v>
      </c>
      <c r="I578" s="364">
        <f t="shared" si="18"/>
        <v>20</v>
      </c>
    </row>
    <row r="579" spans="1:9" ht="15">
      <c r="A579" s="98">
        <v>571</v>
      </c>
      <c r="B579" s="501" t="s">
        <v>2046</v>
      </c>
      <c r="C579" s="502" t="s">
        <v>2047</v>
      </c>
      <c r="D579" s="505" t="s">
        <v>2048</v>
      </c>
      <c r="E579" s="494" t="s">
        <v>828</v>
      </c>
      <c r="F579" s="98" t="s">
        <v>333</v>
      </c>
      <c r="G579" s="495">
        <f t="shared" si="17"/>
        <v>100</v>
      </c>
      <c r="H579" s="504">
        <v>80</v>
      </c>
      <c r="I579" s="364">
        <f t="shared" si="18"/>
        <v>20</v>
      </c>
    </row>
    <row r="580" spans="1:9" ht="15">
      <c r="A580" s="98">
        <v>572</v>
      </c>
      <c r="B580" s="501" t="s">
        <v>913</v>
      </c>
      <c r="C580" s="502" t="s">
        <v>2049</v>
      </c>
      <c r="D580" s="505" t="s">
        <v>2050</v>
      </c>
      <c r="E580" s="494" t="s">
        <v>828</v>
      </c>
      <c r="F580" s="98" t="s">
        <v>333</v>
      </c>
      <c r="G580" s="495">
        <f t="shared" si="17"/>
        <v>100</v>
      </c>
      <c r="H580" s="504">
        <v>80</v>
      </c>
      <c r="I580" s="364">
        <f t="shared" si="18"/>
        <v>20</v>
      </c>
    </row>
    <row r="581" spans="1:9" ht="15">
      <c r="A581" s="98">
        <v>573</v>
      </c>
      <c r="B581" s="501" t="s">
        <v>916</v>
      </c>
      <c r="C581" s="502" t="s">
        <v>2051</v>
      </c>
      <c r="D581" s="505" t="s">
        <v>2052</v>
      </c>
      <c r="E581" s="494" t="s">
        <v>828</v>
      </c>
      <c r="F581" s="98" t="s">
        <v>333</v>
      </c>
      <c r="G581" s="495">
        <f t="shared" si="17"/>
        <v>100</v>
      </c>
      <c r="H581" s="504">
        <v>80</v>
      </c>
      <c r="I581" s="364">
        <f t="shared" si="18"/>
        <v>20</v>
      </c>
    </row>
    <row r="582" spans="1:9" ht="15">
      <c r="A582" s="98">
        <v>574</v>
      </c>
      <c r="B582" s="501" t="s">
        <v>846</v>
      </c>
      <c r="C582" s="502" t="s">
        <v>1449</v>
      </c>
      <c r="D582" s="505" t="s">
        <v>2053</v>
      </c>
      <c r="E582" s="494" t="s">
        <v>828</v>
      </c>
      <c r="F582" s="98" t="s">
        <v>333</v>
      </c>
      <c r="G582" s="495">
        <f t="shared" si="17"/>
        <v>100</v>
      </c>
      <c r="H582" s="504">
        <v>80</v>
      </c>
      <c r="I582" s="364">
        <f t="shared" si="18"/>
        <v>20</v>
      </c>
    </row>
    <row r="583" spans="1:9" ht="15">
      <c r="A583" s="98">
        <v>575</v>
      </c>
      <c r="B583" s="501" t="s">
        <v>907</v>
      </c>
      <c r="C583" s="502" t="s">
        <v>2054</v>
      </c>
      <c r="D583" s="505" t="s">
        <v>2055</v>
      </c>
      <c r="E583" s="494" t="s">
        <v>828</v>
      </c>
      <c r="F583" s="98" t="s">
        <v>333</v>
      </c>
      <c r="G583" s="495">
        <f t="shared" si="17"/>
        <v>100</v>
      </c>
      <c r="H583" s="504">
        <v>80</v>
      </c>
      <c r="I583" s="364">
        <f t="shared" si="18"/>
        <v>20</v>
      </c>
    </row>
    <row r="584" spans="1:9" ht="15">
      <c r="A584" s="98">
        <v>576</v>
      </c>
      <c r="B584" s="501" t="s">
        <v>901</v>
      </c>
      <c r="C584" s="502" t="s">
        <v>1173</v>
      </c>
      <c r="D584" s="505" t="s">
        <v>2056</v>
      </c>
      <c r="E584" s="494" t="s">
        <v>828</v>
      </c>
      <c r="F584" s="98" t="s">
        <v>333</v>
      </c>
      <c r="G584" s="495">
        <f t="shared" si="17"/>
        <v>100</v>
      </c>
      <c r="H584" s="504">
        <v>80</v>
      </c>
      <c r="I584" s="364">
        <f t="shared" si="18"/>
        <v>20</v>
      </c>
    </row>
    <row r="585" spans="1:9" ht="15">
      <c r="A585" s="98">
        <v>577</v>
      </c>
      <c r="B585" s="501" t="s">
        <v>942</v>
      </c>
      <c r="C585" s="502" t="s">
        <v>2057</v>
      </c>
      <c r="D585" s="505" t="s">
        <v>2058</v>
      </c>
      <c r="E585" s="494" t="s">
        <v>828</v>
      </c>
      <c r="F585" s="98" t="s">
        <v>333</v>
      </c>
      <c r="G585" s="495">
        <f t="shared" si="17"/>
        <v>100</v>
      </c>
      <c r="H585" s="504">
        <v>80</v>
      </c>
      <c r="I585" s="364">
        <f t="shared" si="18"/>
        <v>20</v>
      </c>
    </row>
    <row r="586" spans="1:9" ht="15">
      <c r="A586" s="98">
        <v>578</v>
      </c>
      <c r="B586" s="501" t="s">
        <v>1020</v>
      </c>
      <c r="C586" s="502" t="s">
        <v>2059</v>
      </c>
      <c r="D586" s="505" t="s">
        <v>2060</v>
      </c>
      <c r="E586" s="494" t="s">
        <v>828</v>
      </c>
      <c r="F586" s="98" t="s">
        <v>333</v>
      </c>
      <c r="G586" s="495">
        <f t="shared" si="17"/>
        <v>100</v>
      </c>
      <c r="H586" s="504">
        <v>80</v>
      </c>
      <c r="I586" s="364">
        <f t="shared" si="18"/>
        <v>20</v>
      </c>
    </row>
    <row r="587" spans="1:9" ht="15">
      <c r="A587" s="98">
        <v>579</v>
      </c>
      <c r="B587" s="501" t="s">
        <v>1209</v>
      </c>
      <c r="C587" s="502" t="s">
        <v>2061</v>
      </c>
      <c r="D587" s="505" t="s">
        <v>2062</v>
      </c>
      <c r="E587" s="494" t="s">
        <v>828</v>
      </c>
      <c r="F587" s="98" t="s">
        <v>333</v>
      </c>
      <c r="G587" s="495">
        <f t="shared" si="17"/>
        <v>100</v>
      </c>
      <c r="H587" s="504">
        <v>80</v>
      </c>
      <c r="I587" s="364">
        <f t="shared" si="18"/>
        <v>20</v>
      </c>
    </row>
    <row r="588" spans="1:9" ht="15">
      <c r="A588" s="98">
        <v>580</v>
      </c>
      <c r="B588" s="501" t="s">
        <v>2063</v>
      </c>
      <c r="C588" s="502" t="s">
        <v>1720</v>
      </c>
      <c r="D588" s="505" t="s">
        <v>2064</v>
      </c>
      <c r="E588" s="494" t="s">
        <v>828</v>
      </c>
      <c r="F588" s="98" t="s">
        <v>333</v>
      </c>
      <c r="G588" s="495">
        <f t="shared" si="17"/>
        <v>100</v>
      </c>
      <c r="H588" s="504">
        <v>80</v>
      </c>
      <c r="I588" s="364">
        <f t="shared" si="18"/>
        <v>20</v>
      </c>
    </row>
    <row r="589" spans="1:9" ht="15">
      <c r="A589" s="98">
        <v>581</v>
      </c>
      <c r="B589" s="501" t="s">
        <v>1547</v>
      </c>
      <c r="C589" s="502" t="s">
        <v>2065</v>
      </c>
      <c r="D589" s="505" t="s">
        <v>2066</v>
      </c>
      <c r="E589" s="494" t="s">
        <v>828</v>
      </c>
      <c r="F589" s="98" t="s">
        <v>333</v>
      </c>
      <c r="G589" s="495">
        <f t="shared" si="17"/>
        <v>100</v>
      </c>
      <c r="H589" s="504">
        <v>80</v>
      </c>
      <c r="I589" s="364">
        <f t="shared" si="18"/>
        <v>20</v>
      </c>
    </row>
    <row r="590" spans="1:9" ht="15">
      <c r="A590" s="98">
        <v>582</v>
      </c>
      <c r="B590" s="501" t="s">
        <v>1186</v>
      </c>
      <c r="C590" s="502" t="s">
        <v>1061</v>
      </c>
      <c r="D590" s="505" t="s">
        <v>2067</v>
      </c>
      <c r="E590" s="494" t="s">
        <v>828</v>
      </c>
      <c r="F590" s="98" t="s">
        <v>333</v>
      </c>
      <c r="G590" s="495">
        <f t="shared" si="17"/>
        <v>100</v>
      </c>
      <c r="H590" s="504">
        <v>80</v>
      </c>
      <c r="I590" s="364">
        <f t="shared" si="18"/>
        <v>20</v>
      </c>
    </row>
    <row r="591" spans="1:9" ht="15">
      <c r="A591" s="98">
        <v>583</v>
      </c>
      <c r="B591" s="501" t="s">
        <v>859</v>
      </c>
      <c r="C591" s="502" t="s">
        <v>2035</v>
      </c>
      <c r="D591" s="505" t="s">
        <v>2068</v>
      </c>
      <c r="E591" s="494" t="s">
        <v>828</v>
      </c>
      <c r="F591" s="98" t="s">
        <v>333</v>
      </c>
      <c r="G591" s="495">
        <f t="shared" si="17"/>
        <v>100</v>
      </c>
      <c r="H591" s="504">
        <v>80</v>
      </c>
      <c r="I591" s="364">
        <f t="shared" si="18"/>
        <v>20</v>
      </c>
    </row>
    <row r="592" spans="1:9" ht="15">
      <c r="A592" s="98">
        <v>584</v>
      </c>
      <c r="B592" s="501" t="s">
        <v>1237</v>
      </c>
      <c r="C592" s="502" t="s">
        <v>2069</v>
      </c>
      <c r="D592" s="505" t="s">
        <v>2070</v>
      </c>
      <c r="E592" s="494" t="s">
        <v>828</v>
      </c>
      <c r="F592" s="98" t="s">
        <v>333</v>
      </c>
      <c r="G592" s="495">
        <f t="shared" si="17"/>
        <v>100</v>
      </c>
      <c r="H592" s="504">
        <v>80</v>
      </c>
      <c r="I592" s="364">
        <f t="shared" si="18"/>
        <v>20</v>
      </c>
    </row>
    <row r="593" spans="1:9" ht="15">
      <c r="A593" s="98">
        <v>585</v>
      </c>
      <c r="B593" s="501" t="s">
        <v>1202</v>
      </c>
      <c r="C593" s="502" t="s">
        <v>2071</v>
      </c>
      <c r="D593" s="505" t="s">
        <v>2072</v>
      </c>
      <c r="E593" s="494" t="s">
        <v>828</v>
      </c>
      <c r="F593" s="98" t="s">
        <v>333</v>
      </c>
      <c r="G593" s="495">
        <f t="shared" si="17"/>
        <v>100</v>
      </c>
      <c r="H593" s="504">
        <v>80</v>
      </c>
      <c r="I593" s="364">
        <f t="shared" si="18"/>
        <v>20</v>
      </c>
    </row>
    <row r="594" spans="1:9" ht="15">
      <c r="A594" s="98">
        <v>586</v>
      </c>
      <c r="B594" s="501" t="s">
        <v>1267</v>
      </c>
      <c r="C594" s="502" t="s">
        <v>2073</v>
      </c>
      <c r="D594" s="505" t="s">
        <v>2074</v>
      </c>
      <c r="E594" s="494" t="s">
        <v>828</v>
      </c>
      <c r="F594" s="98" t="s">
        <v>333</v>
      </c>
      <c r="G594" s="495">
        <f t="shared" si="17"/>
        <v>100</v>
      </c>
      <c r="H594" s="504">
        <v>80</v>
      </c>
      <c r="I594" s="364">
        <f t="shared" si="18"/>
        <v>20</v>
      </c>
    </row>
    <row r="595" spans="1:9" ht="15">
      <c r="A595" s="98">
        <v>587</v>
      </c>
      <c r="B595" s="501" t="s">
        <v>843</v>
      </c>
      <c r="C595" s="502" t="s">
        <v>2075</v>
      </c>
      <c r="D595" s="505" t="s">
        <v>2076</v>
      </c>
      <c r="E595" s="494" t="s">
        <v>828</v>
      </c>
      <c r="F595" s="98" t="s">
        <v>333</v>
      </c>
      <c r="G595" s="495">
        <f t="shared" si="17"/>
        <v>100</v>
      </c>
      <c r="H595" s="504">
        <v>80</v>
      </c>
      <c r="I595" s="364">
        <f t="shared" si="18"/>
        <v>20</v>
      </c>
    </row>
    <row r="596" spans="1:9" ht="15">
      <c r="A596" s="98">
        <v>588</v>
      </c>
      <c r="B596" s="501" t="s">
        <v>1561</v>
      </c>
      <c r="C596" s="502" t="s">
        <v>2077</v>
      </c>
      <c r="D596" s="505" t="s">
        <v>2078</v>
      </c>
      <c r="E596" s="494" t="s">
        <v>828</v>
      </c>
      <c r="F596" s="98" t="s">
        <v>333</v>
      </c>
      <c r="G596" s="495">
        <f t="shared" si="17"/>
        <v>100</v>
      </c>
      <c r="H596" s="504">
        <v>80</v>
      </c>
      <c r="I596" s="364">
        <f t="shared" si="18"/>
        <v>20</v>
      </c>
    </row>
    <row r="597" spans="1:9" ht="15">
      <c r="A597" s="98">
        <v>589</v>
      </c>
      <c r="B597" s="501" t="s">
        <v>1474</v>
      </c>
      <c r="C597" s="502" t="s">
        <v>2079</v>
      </c>
      <c r="D597" s="505" t="s">
        <v>2080</v>
      </c>
      <c r="E597" s="494" t="s">
        <v>828</v>
      </c>
      <c r="F597" s="98" t="s">
        <v>333</v>
      </c>
      <c r="G597" s="495">
        <f t="shared" si="17"/>
        <v>100</v>
      </c>
      <c r="H597" s="504">
        <v>80</v>
      </c>
      <c r="I597" s="364">
        <f t="shared" si="18"/>
        <v>20</v>
      </c>
    </row>
    <row r="598" spans="1:9" ht="15">
      <c r="A598" s="98">
        <v>590</v>
      </c>
      <c r="B598" s="501" t="s">
        <v>1561</v>
      </c>
      <c r="C598" s="502" t="s">
        <v>2081</v>
      </c>
      <c r="D598" s="505" t="s">
        <v>2082</v>
      </c>
      <c r="E598" s="494" t="s">
        <v>828</v>
      </c>
      <c r="F598" s="98" t="s">
        <v>333</v>
      </c>
      <c r="G598" s="495">
        <f t="shared" si="17"/>
        <v>100</v>
      </c>
      <c r="H598" s="504">
        <v>80</v>
      </c>
      <c r="I598" s="364">
        <f t="shared" si="18"/>
        <v>20</v>
      </c>
    </row>
    <row r="599" spans="1:9" ht="15">
      <c r="A599" s="98">
        <v>591</v>
      </c>
      <c r="B599" s="501" t="s">
        <v>2083</v>
      </c>
      <c r="C599" s="502" t="s">
        <v>2084</v>
      </c>
      <c r="D599" s="505" t="s">
        <v>2085</v>
      </c>
      <c r="E599" s="494" t="s">
        <v>828</v>
      </c>
      <c r="F599" s="98" t="s">
        <v>333</v>
      </c>
      <c r="G599" s="495">
        <f t="shared" si="17"/>
        <v>100</v>
      </c>
      <c r="H599" s="504">
        <v>80</v>
      </c>
      <c r="I599" s="364">
        <f t="shared" si="18"/>
        <v>20</v>
      </c>
    </row>
    <row r="600" spans="1:9" ht="15">
      <c r="A600" s="98">
        <v>592</v>
      </c>
      <c r="B600" s="501" t="s">
        <v>979</v>
      </c>
      <c r="C600" s="502" t="s">
        <v>2086</v>
      </c>
      <c r="D600" s="505" t="s">
        <v>2087</v>
      </c>
      <c r="E600" s="494" t="s">
        <v>828</v>
      </c>
      <c r="F600" s="98" t="s">
        <v>333</v>
      </c>
      <c r="G600" s="495">
        <f t="shared" si="17"/>
        <v>100</v>
      </c>
      <c r="H600" s="504">
        <v>80</v>
      </c>
      <c r="I600" s="364">
        <f t="shared" si="18"/>
        <v>20</v>
      </c>
    </row>
    <row r="601" spans="1:9" ht="15">
      <c r="A601" s="98">
        <v>593</v>
      </c>
      <c r="B601" s="501" t="s">
        <v>859</v>
      </c>
      <c r="C601" s="502" t="s">
        <v>905</v>
      </c>
      <c r="D601" s="505" t="s">
        <v>2088</v>
      </c>
      <c r="E601" s="494" t="s">
        <v>828</v>
      </c>
      <c r="F601" s="98" t="s">
        <v>333</v>
      </c>
      <c r="G601" s="495">
        <f t="shared" si="17"/>
        <v>100</v>
      </c>
      <c r="H601" s="504">
        <v>80</v>
      </c>
      <c r="I601" s="364">
        <f t="shared" si="18"/>
        <v>20</v>
      </c>
    </row>
    <row r="602" spans="1:9" ht="15">
      <c r="A602" s="98">
        <v>594</v>
      </c>
      <c r="B602" s="501" t="s">
        <v>869</v>
      </c>
      <c r="C602" s="502" t="s">
        <v>2089</v>
      </c>
      <c r="D602" s="505" t="s">
        <v>2090</v>
      </c>
      <c r="E602" s="494" t="s">
        <v>828</v>
      </c>
      <c r="F602" s="98" t="s">
        <v>333</v>
      </c>
      <c r="G602" s="495">
        <f t="shared" si="17"/>
        <v>100</v>
      </c>
      <c r="H602" s="504">
        <v>80</v>
      </c>
      <c r="I602" s="364">
        <f t="shared" si="18"/>
        <v>20</v>
      </c>
    </row>
    <row r="603" spans="1:9" ht="15">
      <c r="A603" s="98">
        <v>595</v>
      </c>
      <c r="B603" s="534" t="s">
        <v>2091</v>
      </c>
      <c r="C603" s="510" t="s">
        <v>2092</v>
      </c>
      <c r="D603" s="535" t="s">
        <v>2093</v>
      </c>
      <c r="E603" s="494" t="s">
        <v>828</v>
      </c>
      <c r="F603" s="98" t="s">
        <v>333</v>
      </c>
      <c r="G603" s="495">
        <f t="shared" si="17"/>
        <v>100</v>
      </c>
      <c r="H603" s="504">
        <v>80</v>
      </c>
      <c r="I603" s="364">
        <f t="shared" si="18"/>
        <v>20</v>
      </c>
    </row>
    <row r="604" spans="1:9" ht="15">
      <c r="A604" s="98">
        <v>596</v>
      </c>
      <c r="B604" s="501" t="s">
        <v>1011</v>
      </c>
      <c r="C604" s="502" t="s">
        <v>2094</v>
      </c>
      <c r="D604" s="505" t="s">
        <v>2095</v>
      </c>
      <c r="E604" s="494" t="s">
        <v>828</v>
      </c>
      <c r="F604" s="98" t="s">
        <v>333</v>
      </c>
      <c r="G604" s="495">
        <f t="shared" si="17"/>
        <v>100</v>
      </c>
      <c r="H604" s="504">
        <v>80</v>
      </c>
      <c r="I604" s="364">
        <f t="shared" si="18"/>
        <v>20</v>
      </c>
    </row>
    <row r="605" spans="1:9" ht="15">
      <c r="A605" s="98">
        <v>597</v>
      </c>
      <c r="B605" s="501" t="s">
        <v>817</v>
      </c>
      <c r="C605" s="502" t="s">
        <v>1702</v>
      </c>
      <c r="D605" s="505" t="s">
        <v>2096</v>
      </c>
      <c r="E605" s="494" t="s">
        <v>828</v>
      </c>
      <c r="F605" s="98" t="s">
        <v>333</v>
      </c>
      <c r="G605" s="495">
        <f t="shared" si="17"/>
        <v>100</v>
      </c>
      <c r="H605" s="504">
        <v>80</v>
      </c>
      <c r="I605" s="364">
        <f t="shared" si="18"/>
        <v>20</v>
      </c>
    </row>
    <row r="606" spans="1:9" ht="15">
      <c r="A606" s="98">
        <v>598</v>
      </c>
      <c r="B606" s="501" t="s">
        <v>1561</v>
      </c>
      <c r="C606" s="502" t="s">
        <v>2097</v>
      </c>
      <c r="D606" s="505" t="s">
        <v>2098</v>
      </c>
      <c r="E606" s="494" t="s">
        <v>828</v>
      </c>
      <c r="F606" s="98" t="s">
        <v>333</v>
      </c>
      <c r="G606" s="495">
        <f t="shared" si="17"/>
        <v>100</v>
      </c>
      <c r="H606" s="504">
        <v>80</v>
      </c>
      <c r="I606" s="364">
        <f t="shared" si="18"/>
        <v>20</v>
      </c>
    </row>
    <row r="607" spans="1:9" ht="15">
      <c r="A607" s="98">
        <v>599</v>
      </c>
      <c r="B607" s="501" t="s">
        <v>859</v>
      </c>
      <c r="C607" s="502" t="s">
        <v>2099</v>
      </c>
      <c r="D607" s="505" t="s">
        <v>2100</v>
      </c>
      <c r="E607" s="494" t="s">
        <v>828</v>
      </c>
      <c r="F607" s="98" t="s">
        <v>333</v>
      </c>
      <c r="G607" s="495">
        <f t="shared" si="17"/>
        <v>100</v>
      </c>
      <c r="H607" s="504">
        <v>80</v>
      </c>
      <c r="I607" s="364">
        <f t="shared" si="18"/>
        <v>20</v>
      </c>
    </row>
    <row r="608" spans="1:9" ht="15">
      <c r="A608" s="98">
        <v>600</v>
      </c>
      <c r="B608" s="501" t="s">
        <v>1817</v>
      </c>
      <c r="C608" s="502" t="s">
        <v>2101</v>
      </c>
      <c r="D608" s="505" t="s">
        <v>2102</v>
      </c>
      <c r="E608" s="494" t="s">
        <v>828</v>
      </c>
      <c r="F608" s="98" t="s">
        <v>333</v>
      </c>
      <c r="G608" s="495">
        <f t="shared" si="17"/>
        <v>100</v>
      </c>
      <c r="H608" s="504">
        <v>80</v>
      </c>
      <c r="I608" s="364">
        <f t="shared" si="18"/>
        <v>20</v>
      </c>
    </row>
    <row r="609" spans="1:9" ht="15">
      <c r="A609" s="98">
        <v>601</v>
      </c>
      <c r="B609" s="501" t="s">
        <v>997</v>
      </c>
      <c r="C609" s="502" t="s">
        <v>2103</v>
      </c>
      <c r="D609" s="505" t="s">
        <v>2104</v>
      </c>
      <c r="E609" s="494" t="s">
        <v>828</v>
      </c>
      <c r="F609" s="98" t="s">
        <v>333</v>
      </c>
      <c r="G609" s="495">
        <f t="shared" si="17"/>
        <v>100</v>
      </c>
      <c r="H609" s="504">
        <v>80</v>
      </c>
      <c r="I609" s="364">
        <f t="shared" si="18"/>
        <v>20</v>
      </c>
    </row>
    <row r="610" spans="1:9" ht="15">
      <c r="A610" s="98">
        <v>602</v>
      </c>
      <c r="B610" s="501" t="s">
        <v>1547</v>
      </c>
      <c r="C610" s="502" t="s">
        <v>2105</v>
      </c>
      <c r="D610" s="505" t="s">
        <v>2106</v>
      </c>
      <c r="E610" s="494" t="s">
        <v>828</v>
      </c>
      <c r="F610" s="98" t="s">
        <v>333</v>
      </c>
      <c r="G610" s="495">
        <f t="shared" si="17"/>
        <v>100</v>
      </c>
      <c r="H610" s="504">
        <v>80</v>
      </c>
      <c r="I610" s="364">
        <f t="shared" si="18"/>
        <v>20</v>
      </c>
    </row>
    <row r="611" spans="1:9" ht="15">
      <c r="A611" s="98">
        <v>603</v>
      </c>
      <c r="B611" s="501" t="s">
        <v>913</v>
      </c>
      <c r="C611" s="502" t="s">
        <v>2107</v>
      </c>
      <c r="D611" s="505" t="s">
        <v>2108</v>
      </c>
      <c r="E611" s="494" t="s">
        <v>828</v>
      </c>
      <c r="F611" s="98" t="s">
        <v>333</v>
      </c>
      <c r="G611" s="495">
        <f t="shared" si="17"/>
        <v>100</v>
      </c>
      <c r="H611" s="504">
        <v>80</v>
      </c>
      <c r="I611" s="364">
        <f t="shared" si="18"/>
        <v>20</v>
      </c>
    </row>
    <row r="612" spans="1:9" ht="15">
      <c r="A612" s="98">
        <v>604</v>
      </c>
      <c r="B612" s="501" t="s">
        <v>1158</v>
      </c>
      <c r="C612" s="502" t="s">
        <v>2109</v>
      </c>
      <c r="D612" s="505" t="s">
        <v>2110</v>
      </c>
      <c r="E612" s="494" t="s">
        <v>828</v>
      </c>
      <c r="F612" s="98" t="s">
        <v>333</v>
      </c>
      <c r="G612" s="495">
        <f t="shared" si="17"/>
        <v>100</v>
      </c>
      <c r="H612" s="504">
        <v>80</v>
      </c>
      <c r="I612" s="364">
        <f t="shared" si="18"/>
        <v>20</v>
      </c>
    </row>
    <row r="613" spans="1:9" ht="15">
      <c r="A613" s="98">
        <v>605</v>
      </c>
      <c r="B613" s="501" t="s">
        <v>1532</v>
      </c>
      <c r="C613" s="502" t="s">
        <v>2111</v>
      </c>
      <c r="D613" s="505" t="s">
        <v>2112</v>
      </c>
      <c r="E613" s="494" t="s">
        <v>828</v>
      </c>
      <c r="F613" s="98" t="s">
        <v>333</v>
      </c>
      <c r="G613" s="495">
        <f t="shared" si="17"/>
        <v>100</v>
      </c>
      <c r="H613" s="504">
        <v>80</v>
      </c>
      <c r="I613" s="364">
        <f t="shared" si="18"/>
        <v>20</v>
      </c>
    </row>
    <row r="614" spans="1:9" ht="15">
      <c r="A614" s="98">
        <v>606</v>
      </c>
      <c r="B614" s="501" t="s">
        <v>919</v>
      </c>
      <c r="C614" s="502" t="s">
        <v>2107</v>
      </c>
      <c r="D614" s="505" t="s">
        <v>2113</v>
      </c>
      <c r="E614" s="494" t="s">
        <v>828</v>
      </c>
      <c r="F614" s="98" t="s">
        <v>333</v>
      </c>
      <c r="G614" s="495">
        <f t="shared" si="17"/>
        <v>100</v>
      </c>
      <c r="H614" s="504">
        <v>80</v>
      </c>
      <c r="I614" s="364">
        <f t="shared" si="18"/>
        <v>20</v>
      </c>
    </row>
    <row r="615" spans="1:9" ht="15">
      <c r="A615" s="98">
        <v>607</v>
      </c>
      <c r="B615" s="501" t="s">
        <v>1223</v>
      </c>
      <c r="C615" s="502" t="s">
        <v>2114</v>
      </c>
      <c r="D615" s="505" t="s">
        <v>2115</v>
      </c>
      <c r="E615" s="494" t="s">
        <v>828</v>
      </c>
      <c r="F615" s="98" t="s">
        <v>333</v>
      </c>
      <c r="G615" s="495">
        <f t="shared" si="17"/>
        <v>100</v>
      </c>
      <c r="H615" s="504">
        <v>80</v>
      </c>
      <c r="I615" s="364">
        <f t="shared" si="18"/>
        <v>20</v>
      </c>
    </row>
    <row r="616" spans="1:9" ht="15">
      <c r="A616" s="98">
        <v>608</v>
      </c>
      <c r="B616" s="501" t="s">
        <v>1116</v>
      </c>
      <c r="C616" s="502" t="s">
        <v>1387</v>
      </c>
      <c r="D616" s="505" t="s">
        <v>2116</v>
      </c>
      <c r="E616" s="494" t="s">
        <v>828</v>
      </c>
      <c r="F616" s="98" t="s">
        <v>333</v>
      </c>
      <c r="G616" s="495">
        <f t="shared" si="17"/>
        <v>100</v>
      </c>
      <c r="H616" s="504">
        <v>80</v>
      </c>
      <c r="I616" s="364">
        <f t="shared" si="18"/>
        <v>20</v>
      </c>
    </row>
    <row r="617" spans="1:9" ht="15">
      <c r="A617" s="98">
        <v>609</v>
      </c>
      <c r="B617" s="501" t="s">
        <v>1341</v>
      </c>
      <c r="C617" s="502" t="s">
        <v>2117</v>
      </c>
      <c r="D617" s="505" t="s">
        <v>2118</v>
      </c>
      <c r="E617" s="494" t="s">
        <v>828</v>
      </c>
      <c r="F617" s="98" t="s">
        <v>333</v>
      </c>
      <c r="G617" s="495">
        <f t="shared" si="17"/>
        <v>100</v>
      </c>
      <c r="H617" s="504">
        <v>80</v>
      </c>
      <c r="I617" s="364">
        <f t="shared" si="18"/>
        <v>20</v>
      </c>
    </row>
    <row r="618" spans="1:9" ht="15">
      <c r="A618" s="98">
        <v>610</v>
      </c>
      <c r="B618" s="501" t="s">
        <v>2119</v>
      </c>
      <c r="C618" s="502" t="s">
        <v>2120</v>
      </c>
      <c r="D618" s="505" t="s">
        <v>2121</v>
      </c>
      <c r="E618" s="494" t="s">
        <v>828</v>
      </c>
      <c r="F618" s="98" t="s">
        <v>333</v>
      </c>
      <c r="G618" s="495">
        <f t="shared" si="17"/>
        <v>100</v>
      </c>
      <c r="H618" s="504">
        <v>80</v>
      </c>
      <c r="I618" s="364">
        <f t="shared" si="18"/>
        <v>20</v>
      </c>
    </row>
    <row r="619" spans="1:9" ht="15">
      <c r="A619" s="98">
        <v>611</v>
      </c>
      <c r="B619" s="501" t="s">
        <v>1689</v>
      </c>
      <c r="C619" s="502" t="s">
        <v>2122</v>
      </c>
      <c r="D619" s="505" t="s">
        <v>2123</v>
      </c>
      <c r="E619" s="494" t="s">
        <v>828</v>
      </c>
      <c r="F619" s="98" t="s">
        <v>333</v>
      </c>
      <c r="G619" s="495">
        <f t="shared" si="17"/>
        <v>100</v>
      </c>
      <c r="H619" s="504">
        <v>80</v>
      </c>
      <c r="I619" s="364">
        <f t="shared" si="18"/>
        <v>20</v>
      </c>
    </row>
    <row r="620" spans="1:9" ht="15">
      <c r="A620" s="98">
        <v>612</v>
      </c>
      <c r="B620" s="501" t="s">
        <v>942</v>
      </c>
      <c r="C620" s="502" t="s">
        <v>2124</v>
      </c>
      <c r="D620" s="505" t="s">
        <v>2125</v>
      </c>
      <c r="E620" s="494" t="s">
        <v>828</v>
      </c>
      <c r="F620" s="98" t="s">
        <v>333</v>
      </c>
      <c r="G620" s="495">
        <f t="shared" si="17"/>
        <v>100</v>
      </c>
      <c r="H620" s="504">
        <v>80</v>
      </c>
      <c r="I620" s="364">
        <f t="shared" si="18"/>
        <v>20</v>
      </c>
    </row>
    <row r="621" spans="1:9" ht="15">
      <c r="A621" s="98">
        <v>613</v>
      </c>
      <c r="B621" s="501" t="s">
        <v>1056</v>
      </c>
      <c r="C621" s="502" t="s">
        <v>2126</v>
      </c>
      <c r="D621" s="505" t="s">
        <v>2127</v>
      </c>
      <c r="E621" s="494" t="s">
        <v>828</v>
      </c>
      <c r="F621" s="98" t="s">
        <v>333</v>
      </c>
      <c r="G621" s="495">
        <f t="shared" si="17"/>
        <v>100</v>
      </c>
      <c r="H621" s="504">
        <v>80</v>
      </c>
      <c r="I621" s="364">
        <f t="shared" si="18"/>
        <v>20</v>
      </c>
    </row>
    <row r="622" spans="1:9" ht="15">
      <c r="A622" s="98">
        <v>614</v>
      </c>
      <c r="B622" s="501" t="s">
        <v>2128</v>
      </c>
      <c r="C622" s="502" t="s">
        <v>1387</v>
      </c>
      <c r="D622" s="505" t="s">
        <v>2129</v>
      </c>
      <c r="E622" s="494" t="s">
        <v>828</v>
      </c>
      <c r="F622" s="98" t="s">
        <v>333</v>
      </c>
      <c r="G622" s="495">
        <f t="shared" si="17"/>
        <v>100</v>
      </c>
      <c r="H622" s="504">
        <v>80</v>
      </c>
      <c r="I622" s="364">
        <f t="shared" si="18"/>
        <v>20</v>
      </c>
    </row>
    <row r="623" spans="1:9" ht="15">
      <c r="A623" s="98">
        <v>615</v>
      </c>
      <c r="B623" s="501" t="s">
        <v>916</v>
      </c>
      <c r="C623" s="502" t="s">
        <v>2130</v>
      </c>
      <c r="D623" s="505" t="s">
        <v>2131</v>
      </c>
      <c r="E623" s="494" t="s">
        <v>828</v>
      </c>
      <c r="F623" s="98" t="s">
        <v>333</v>
      </c>
      <c r="G623" s="495">
        <f t="shared" si="17"/>
        <v>100</v>
      </c>
      <c r="H623" s="504">
        <v>80</v>
      </c>
      <c r="I623" s="364">
        <f t="shared" si="18"/>
        <v>20</v>
      </c>
    </row>
    <row r="624" spans="1:9" ht="15">
      <c r="A624" s="98">
        <v>616</v>
      </c>
      <c r="B624" s="501" t="s">
        <v>843</v>
      </c>
      <c r="C624" s="502" t="s">
        <v>2132</v>
      </c>
      <c r="D624" s="505" t="s">
        <v>2133</v>
      </c>
      <c r="E624" s="494" t="s">
        <v>828</v>
      </c>
      <c r="F624" s="98" t="s">
        <v>333</v>
      </c>
      <c r="G624" s="495">
        <f t="shared" si="17"/>
        <v>100</v>
      </c>
      <c r="H624" s="504">
        <v>80</v>
      </c>
      <c r="I624" s="364">
        <f t="shared" si="18"/>
        <v>20</v>
      </c>
    </row>
    <row r="625" spans="1:9" ht="15">
      <c r="A625" s="98">
        <v>617</v>
      </c>
      <c r="B625" s="501" t="s">
        <v>2134</v>
      </c>
      <c r="C625" s="502" t="s">
        <v>2135</v>
      </c>
      <c r="D625" s="505" t="s">
        <v>2136</v>
      </c>
      <c r="E625" s="494" t="s">
        <v>828</v>
      </c>
      <c r="F625" s="98" t="s">
        <v>333</v>
      </c>
      <c r="G625" s="495">
        <f t="shared" si="17"/>
        <v>100</v>
      </c>
      <c r="H625" s="504">
        <v>80</v>
      </c>
      <c r="I625" s="364">
        <f t="shared" si="18"/>
        <v>20</v>
      </c>
    </row>
    <row r="626" spans="1:9" ht="15">
      <c r="A626" s="98">
        <v>618</v>
      </c>
      <c r="B626" s="501" t="s">
        <v>2137</v>
      </c>
      <c r="C626" s="502" t="s">
        <v>2138</v>
      </c>
      <c r="D626" s="505" t="s">
        <v>2139</v>
      </c>
      <c r="E626" s="494" t="s">
        <v>828</v>
      </c>
      <c r="F626" s="98" t="s">
        <v>333</v>
      </c>
      <c r="G626" s="495">
        <f t="shared" si="17"/>
        <v>100</v>
      </c>
      <c r="H626" s="504">
        <v>80</v>
      </c>
      <c r="I626" s="364">
        <f t="shared" si="18"/>
        <v>20</v>
      </c>
    </row>
    <row r="627" spans="1:9" ht="15">
      <c r="A627" s="98">
        <v>619</v>
      </c>
      <c r="B627" s="501" t="s">
        <v>1296</v>
      </c>
      <c r="C627" s="502" t="s">
        <v>2107</v>
      </c>
      <c r="D627" s="505" t="s">
        <v>2140</v>
      </c>
      <c r="E627" s="494" t="s">
        <v>828</v>
      </c>
      <c r="F627" s="98" t="s">
        <v>333</v>
      </c>
      <c r="G627" s="495">
        <f t="shared" si="17"/>
        <v>100</v>
      </c>
      <c r="H627" s="504">
        <v>80</v>
      </c>
      <c r="I627" s="364">
        <f t="shared" si="18"/>
        <v>20</v>
      </c>
    </row>
    <row r="628" spans="1:9" ht="15">
      <c r="A628" s="98">
        <v>620</v>
      </c>
      <c r="B628" s="501" t="s">
        <v>913</v>
      </c>
      <c r="C628" s="502" t="s">
        <v>2141</v>
      </c>
      <c r="D628" s="505" t="s">
        <v>2142</v>
      </c>
      <c r="E628" s="494" t="s">
        <v>828</v>
      </c>
      <c r="F628" s="98" t="s">
        <v>333</v>
      </c>
      <c r="G628" s="495">
        <f t="shared" si="17"/>
        <v>100</v>
      </c>
      <c r="H628" s="504">
        <v>80</v>
      </c>
      <c r="I628" s="364">
        <f t="shared" si="18"/>
        <v>20</v>
      </c>
    </row>
    <row r="629" spans="1:9" ht="15">
      <c r="A629" s="98">
        <v>621</v>
      </c>
      <c r="B629" s="501" t="s">
        <v>1853</v>
      </c>
      <c r="C629" s="502" t="s">
        <v>2143</v>
      </c>
      <c r="D629" s="505" t="s">
        <v>2144</v>
      </c>
      <c r="E629" s="494" t="s">
        <v>828</v>
      </c>
      <c r="F629" s="98" t="s">
        <v>333</v>
      </c>
      <c r="G629" s="495">
        <f t="shared" si="17"/>
        <v>100</v>
      </c>
      <c r="H629" s="504">
        <v>80</v>
      </c>
      <c r="I629" s="364">
        <f t="shared" si="18"/>
        <v>20</v>
      </c>
    </row>
    <row r="630" spans="1:9" ht="15">
      <c r="A630" s="98">
        <v>622</v>
      </c>
      <c r="B630" s="501" t="s">
        <v>916</v>
      </c>
      <c r="C630" s="502" t="s">
        <v>2145</v>
      </c>
      <c r="D630" s="505" t="s">
        <v>2146</v>
      </c>
      <c r="E630" s="494" t="s">
        <v>828</v>
      </c>
      <c r="F630" s="98" t="s">
        <v>333</v>
      </c>
      <c r="G630" s="495">
        <f t="shared" si="17"/>
        <v>100</v>
      </c>
      <c r="H630" s="504">
        <v>80</v>
      </c>
      <c r="I630" s="364">
        <f t="shared" si="18"/>
        <v>20</v>
      </c>
    </row>
    <row r="631" spans="1:9" ht="15">
      <c r="A631" s="98">
        <v>623</v>
      </c>
      <c r="B631" s="501" t="s">
        <v>997</v>
      </c>
      <c r="C631" s="502" t="s">
        <v>2147</v>
      </c>
      <c r="D631" s="505" t="s">
        <v>2148</v>
      </c>
      <c r="E631" s="494" t="s">
        <v>828</v>
      </c>
      <c r="F631" s="98" t="s">
        <v>333</v>
      </c>
      <c r="G631" s="495">
        <f t="shared" si="17"/>
        <v>100</v>
      </c>
      <c r="H631" s="504">
        <v>80</v>
      </c>
      <c r="I631" s="364">
        <f t="shared" si="18"/>
        <v>20</v>
      </c>
    </row>
    <row r="632" spans="1:9" ht="15">
      <c r="A632" s="98">
        <v>624</v>
      </c>
      <c r="B632" s="501" t="s">
        <v>2063</v>
      </c>
      <c r="C632" s="502" t="s">
        <v>2149</v>
      </c>
      <c r="D632" s="505" t="s">
        <v>2150</v>
      </c>
      <c r="E632" s="494" t="s">
        <v>828</v>
      </c>
      <c r="F632" s="98" t="s">
        <v>333</v>
      </c>
      <c r="G632" s="495">
        <f t="shared" si="17"/>
        <v>100</v>
      </c>
      <c r="H632" s="504">
        <v>80</v>
      </c>
      <c r="I632" s="364">
        <f t="shared" si="18"/>
        <v>20</v>
      </c>
    </row>
    <row r="633" spans="1:9" ht="15">
      <c r="A633" s="98">
        <v>625</v>
      </c>
      <c r="B633" s="501" t="s">
        <v>942</v>
      </c>
      <c r="C633" s="502" t="s">
        <v>2151</v>
      </c>
      <c r="D633" s="505" t="s">
        <v>2152</v>
      </c>
      <c r="E633" s="494" t="s">
        <v>828</v>
      </c>
      <c r="F633" s="98" t="s">
        <v>333</v>
      </c>
      <c r="G633" s="495">
        <f t="shared" si="17"/>
        <v>100</v>
      </c>
      <c r="H633" s="504">
        <v>80</v>
      </c>
      <c r="I633" s="364">
        <f t="shared" si="18"/>
        <v>20</v>
      </c>
    </row>
    <row r="634" spans="1:9" ht="15">
      <c r="A634" s="98">
        <v>626</v>
      </c>
      <c r="B634" s="501" t="s">
        <v>2153</v>
      </c>
      <c r="C634" s="502" t="s">
        <v>2154</v>
      </c>
      <c r="D634" s="505" t="s">
        <v>2155</v>
      </c>
      <c r="E634" s="494" t="s">
        <v>828</v>
      </c>
      <c r="F634" s="98" t="s">
        <v>333</v>
      </c>
      <c r="G634" s="495">
        <f t="shared" si="17"/>
        <v>100</v>
      </c>
      <c r="H634" s="504">
        <v>80</v>
      </c>
      <c r="I634" s="364">
        <f t="shared" si="18"/>
        <v>20</v>
      </c>
    </row>
    <row r="635" spans="1:9" ht="15">
      <c r="A635" s="98">
        <v>627</v>
      </c>
      <c r="B635" s="501" t="s">
        <v>913</v>
      </c>
      <c r="C635" s="502" t="s">
        <v>966</v>
      </c>
      <c r="D635" s="505" t="s">
        <v>2156</v>
      </c>
      <c r="E635" s="494" t="s">
        <v>828</v>
      </c>
      <c r="F635" s="98" t="s">
        <v>333</v>
      </c>
      <c r="G635" s="495">
        <f t="shared" si="17"/>
        <v>100</v>
      </c>
      <c r="H635" s="504">
        <v>80</v>
      </c>
      <c r="I635" s="364">
        <f t="shared" si="18"/>
        <v>20</v>
      </c>
    </row>
    <row r="636" spans="1:9" ht="15">
      <c r="A636" s="98">
        <v>628</v>
      </c>
      <c r="B636" s="501" t="s">
        <v>1908</v>
      </c>
      <c r="C636" s="502" t="s">
        <v>2157</v>
      </c>
      <c r="D636" s="505" t="s">
        <v>2158</v>
      </c>
      <c r="E636" s="494" t="s">
        <v>828</v>
      </c>
      <c r="F636" s="98" t="s">
        <v>333</v>
      </c>
      <c r="G636" s="495">
        <f t="shared" si="17"/>
        <v>100</v>
      </c>
      <c r="H636" s="504">
        <v>80</v>
      </c>
      <c r="I636" s="364">
        <f t="shared" si="18"/>
        <v>20</v>
      </c>
    </row>
    <row r="637" spans="1:9" ht="15">
      <c r="A637" s="98">
        <v>629</v>
      </c>
      <c r="B637" s="501" t="s">
        <v>2159</v>
      </c>
      <c r="C637" s="502" t="s">
        <v>2160</v>
      </c>
      <c r="D637" s="505" t="s">
        <v>2161</v>
      </c>
      <c r="E637" s="494" t="s">
        <v>828</v>
      </c>
      <c r="F637" s="98" t="s">
        <v>333</v>
      </c>
      <c r="G637" s="495">
        <f t="shared" ref="G637:G700" si="19">H637/0.8</f>
        <v>100</v>
      </c>
      <c r="H637" s="504">
        <v>80</v>
      </c>
      <c r="I637" s="364">
        <f t="shared" ref="I637:I700" si="20">H637*0.25</f>
        <v>20</v>
      </c>
    </row>
    <row r="638" spans="1:9" ht="15">
      <c r="A638" s="98">
        <v>630</v>
      </c>
      <c r="B638" s="501" t="s">
        <v>1116</v>
      </c>
      <c r="C638" s="502" t="s">
        <v>2162</v>
      </c>
      <c r="D638" s="505" t="s">
        <v>2163</v>
      </c>
      <c r="E638" s="494" t="s">
        <v>828</v>
      </c>
      <c r="F638" s="98" t="s">
        <v>333</v>
      </c>
      <c r="G638" s="495">
        <f t="shared" si="19"/>
        <v>100</v>
      </c>
      <c r="H638" s="504">
        <v>80</v>
      </c>
      <c r="I638" s="364">
        <f t="shared" si="20"/>
        <v>20</v>
      </c>
    </row>
    <row r="639" spans="1:9" ht="15">
      <c r="A639" s="98">
        <v>631</v>
      </c>
      <c r="B639" s="501" t="s">
        <v>2164</v>
      </c>
      <c r="C639" s="502" t="s">
        <v>1983</v>
      </c>
      <c r="D639" s="505" t="s">
        <v>2165</v>
      </c>
      <c r="E639" s="494" t="s">
        <v>828</v>
      </c>
      <c r="F639" s="98" t="s">
        <v>333</v>
      </c>
      <c r="G639" s="495">
        <f t="shared" si="19"/>
        <v>100</v>
      </c>
      <c r="H639" s="504">
        <v>80</v>
      </c>
      <c r="I639" s="364">
        <f t="shared" si="20"/>
        <v>20</v>
      </c>
    </row>
    <row r="640" spans="1:9" ht="15">
      <c r="A640" s="98">
        <v>632</v>
      </c>
      <c r="B640" s="501" t="s">
        <v>2166</v>
      </c>
      <c r="C640" s="502" t="s">
        <v>1200</v>
      </c>
      <c r="D640" s="505" t="s">
        <v>2167</v>
      </c>
      <c r="E640" s="494" t="s">
        <v>828</v>
      </c>
      <c r="F640" s="98" t="s">
        <v>333</v>
      </c>
      <c r="G640" s="495">
        <f t="shared" si="19"/>
        <v>100</v>
      </c>
      <c r="H640" s="504">
        <v>80</v>
      </c>
      <c r="I640" s="364">
        <f t="shared" si="20"/>
        <v>20</v>
      </c>
    </row>
    <row r="641" spans="1:9" ht="15">
      <c r="A641" s="98">
        <v>633</v>
      </c>
      <c r="B641" s="501" t="s">
        <v>2168</v>
      </c>
      <c r="C641" s="502" t="s">
        <v>2157</v>
      </c>
      <c r="D641" s="505" t="s">
        <v>2169</v>
      </c>
      <c r="E641" s="494" t="s">
        <v>828</v>
      </c>
      <c r="F641" s="98" t="s">
        <v>333</v>
      </c>
      <c r="G641" s="495">
        <f t="shared" si="19"/>
        <v>100</v>
      </c>
      <c r="H641" s="504">
        <v>80</v>
      </c>
      <c r="I641" s="364">
        <f t="shared" si="20"/>
        <v>20</v>
      </c>
    </row>
    <row r="642" spans="1:9" ht="15">
      <c r="A642" s="98">
        <v>634</v>
      </c>
      <c r="B642" s="501" t="s">
        <v>887</v>
      </c>
      <c r="C642" s="502" t="s">
        <v>2170</v>
      </c>
      <c r="D642" s="505" t="s">
        <v>2171</v>
      </c>
      <c r="E642" s="494" t="s">
        <v>828</v>
      </c>
      <c r="F642" s="98" t="s">
        <v>333</v>
      </c>
      <c r="G642" s="495">
        <f t="shared" si="19"/>
        <v>100</v>
      </c>
      <c r="H642" s="504">
        <v>80</v>
      </c>
      <c r="I642" s="364">
        <f t="shared" si="20"/>
        <v>20</v>
      </c>
    </row>
    <row r="643" spans="1:9" ht="15">
      <c r="A643" s="98">
        <v>635</v>
      </c>
      <c r="B643" s="501" t="s">
        <v>1230</v>
      </c>
      <c r="C643" s="502" t="s">
        <v>1687</v>
      </c>
      <c r="D643" s="505" t="s">
        <v>2172</v>
      </c>
      <c r="E643" s="494" t="s">
        <v>828</v>
      </c>
      <c r="F643" s="98" t="s">
        <v>333</v>
      </c>
      <c r="G643" s="495">
        <f t="shared" si="19"/>
        <v>100</v>
      </c>
      <c r="H643" s="504">
        <v>80</v>
      </c>
      <c r="I643" s="364">
        <f t="shared" si="20"/>
        <v>20</v>
      </c>
    </row>
    <row r="644" spans="1:9" ht="15">
      <c r="A644" s="98">
        <v>636</v>
      </c>
      <c r="B644" s="501" t="s">
        <v>1561</v>
      </c>
      <c r="C644" s="502" t="s">
        <v>2173</v>
      </c>
      <c r="D644" s="505" t="s">
        <v>2174</v>
      </c>
      <c r="E644" s="494" t="s">
        <v>828</v>
      </c>
      <c r="F644" s="98" t="s">
        <v>333</v>
      </c>
      <c r="G644" s="495">
        <f t="shared" si="19"/>
        <v>100</v>
      </c>
      <c r="H644" s="504">
        <v>80</v>
      </c>
      <c r="I644" s="364">
        <f t="shared" si="20"/>
        <v>20</v>
      </c>
    </row>
    <row r="645" spans="1:9" ht="15">
      <c r="A645" s="98">
        <v>637</v>
      </c>
      <c r="B645" s="501" t="s">
        <v>859</v>
      </c>
      <c r="C645" s="502" t="s">
        <v>2175</v>
      </c>
      <c r="D645" s="505" t="s">
        <v>2176</v>
      </c>
      <c r="E645" s="494" t="s">
        <v>828</v>
      </c>
      <c r="F645" s="98" t="s">
        <v>333</v>
      </c>
      <c r="G645" s="495">
        <f t="shared" si="19"/>
        <v>100</v>
      </c>
      <c r="H645" s="504">
        <v>80</v>
      </c>
      <c r="I645" s="364">
        <f t="shared" si="20"/>
        <v>20</v>
      </c>
    </row>
    <row r="646" spans="1:9" ht="15">
      <c r="A646" s="98">
        <v>638</v>
      </c>
      <c r="B646" s="501" t="s">
        <v>913</v>
      </c>
      <c r="C646" s="502" t="s">
        <v>2177</v>
      </c>
      <c r="D646" s="505" t="s">
        <v>2178</v>
      </c>
      <c r="E646" s="494" t="s">
        <v>828</v>
      </c>
      <c r="F646" s="98" t="s">
        <v>333</v>
      </c>
      <c r="G646" s="495">
        <f t="shared" si="19"/>
        <v>100</v>
      </c>
      <c r="H646" s="504">
        <v>80</v>
      </c>
      <c r="I646" s="364">
        <f t="shared" si="20"/>
        <v>20</v>
      </c>
    </row>
    <row r="647" spans="1:9" ht="15">
      <c r="A647" s="98">
        <v>639</v>
      </c>
      <c r="B647" s="506" t="s">
        <v>942</v>
      </c>
      <c r="C647" s="502" t="s">
        <v>2179</v>
      </c>
      <c r="D647" s="507" t="s">
        <v>2180</v>
      </c>
      <c r="E647" s="494" t="s">
        <v>828</v>
      </c>
      <c r="F647" s="98" t="s">
        <v>333</v>
      </c>
      <c r="G647" s="495">
        <f t="shared" si="19"/>
        <v>100</v>
      </c>
      <c r="H647" s="504">
        <v>80</v>
      </c>
      <c r="I647" s="364">
        <f t="shared" si="20"/>
        <v>20</v>
      </c>
    </row>
    <row r="648" spans="1:9" ht="15">
      <c r="A648" s="98">
        <v>640</v>
      </c>
      <c r="B648" s="536" t="s">
        <v>1148</v>
      </c>
      <c r="C648" s="508" t="s">
        <v>873</v>
      </c>
      <c r="D648" s="537">
        <v>57001029985</v>
      </c>
      <c r="E648" s="494" t="s">
        <v>828</v>
      </c>
      <c r="F648" s="98" t="s">
        <v>333</v>
      </c>
      <c r="G648" s="495">
        <f t="shared" si="19"/>
        <v>150</v>
      </c>
      <c r="H648" s="504">
        <v>120</v>
      </c>
      <c r="I648" s="364">
        <f t="shared" si="20"/>
        <v>30</v>
      </c>
    </row>
    <row r="649" spans="1:9" ht="15">
      <c r="A649" s="98">
        <v>641</v>
      </c>
      <c r="B649" s="538" t="s">
        <v>846</v>
      </c>
      <c r="C649" s="538" t="s">
        <v>2181</v>
      </c>
      <c r="D649" s="532" t="s">
        <v>2182</v>
      </c>
      <c r="E649" s="494" t="s">
        <v>828</v>
      </c>
      <c r="F649" s="98" t="s">
        <v>333</v>
      </c>
      <c r="G649" s="495">
        <f t="shared" si="19"/>
        <v>100</v>
      </c>
      <c r="H649" s="504">
        <v>80</v>
      </c>
      <c r="I649" s="364">
        <f t="shared" si="20"/>
        <v>20</v>
      </c>
    </row>
    <row r="650" spans="1:9" ht="15">
      <c r="A650" s="98">
        <v>642</v>
      </c>
      <c r="B650" s="538" t="s">
        <v>913</v>
      </c>
      <c r="C650" s="538" t="s">
        <v>2183</v>
      </c>
      <c r="D650" s="532" t="s">
        <v>2184</v>
      </c>
      <c r="E650" s="494" t="s">
        <v>828</v>
      </c>
      <c r="F650" s="98" t="s">
        <v>333</v>
      </c>
      <c r="G650" s="495">
        <f t="shared" si="19"/>
        <v>100</v>
      </c>
      <c r="H650" s="504">
        <v>80</v>
      </c>
      <c r="I650" s="364">
        <f t="shared" si="20"/>
        <v>20</v>
      </c>
    </row>
    <row r="651" spans="1:9" ht="15">
      <c r="A651" s="98">
        <v>643</v>
      </c>
      <c r="B651" s="538" t="s">
        <v>2083</v>
      </c>
      <c r="C651" s="538" t="s">
        <v>822</v>
      </c>
      <c r="D651" s="532" t="s">
        <v>2185</v>
      </c>
      <c r="E651" s="494" t="s">
        <v>828</v>
      </c>
      <c r="F651" s="98" t="s">
        <v>333</v>
      </c>
      <c r="G651" s="495">
        <f t="shared" si="19"/>
        <v>100</v>
      </c>
      <c r="H651" s="504">
        <v>80</v>
      </c>
      <c r="I651" s="364">
        <f t="shared" si="20"/>
        <v>20</v>
      </c>
    </row>
    <row r="652" spans="1:9" ht="15">
      <c r="A652" s="98">
        <v>644</v>
      </c>
      <c r="B652" s="538" t="s">
        <v>1477</v>
      </c>
      <c r="C652" s="538" t="s">
        <v>2186</v>
      </c>
      <c r="D652" s="532" t="s">
        <v>2187</v>
      </c>
      <c r="E652" s="494" t="s">
        <v>828</v>
      </c>
      <c r="F652" s="98" t="s">
        <v>333</v>
      </c>
      <c r="G652" s="495">
        <f t="shared" si="19"/>
        <v>100</v>
      </c>
      <c r="H652" s="504">
        <v>80</v>
      </c>
      <c r="I652" s="364">
        <f t="shared" si="20"/>
        <v>20</v>
      </c>
    </row>
    <row r="653" spans="1:9" ht="15">
      <c r="A653" s="98">
        <v>645</v>
      </c>
      <c r="B653" s="538" t="s">
        <v>2188</v>
      </c>
      <c r="C653" s="538" t="s">
        <v>2189</v>
      </c>
      <c r="D653" s="532" t="s">
        <v>2190</v>
      </c>
      <c r="E653" s="494" t="s">
        <v>828</v>
      </c>
      <c r="F653" s="98" t="s">
        <v>333</v>
      </c>
      <c r="G653" s="495">
        <f t="shared" si="19"/>
        <v>100</v>
      </c>
      <c r="H653" s="504">
        <v>80</v>
      </c>
      <c r="I653" s="364">
        <f t="shared" si="20"/>
        <v>20</v>
      </c>
    </row>
    <row r="654" spans="1:9" ht="15">
      <c r="A654" s="98">
        <v>646</v>
      </c>
      <c r="B654" s="538" t="s">
        <v>1301</v>
      </c>
      <c r="C654" s="538" t="s">
        <v>2191</v>
      </c>
      <c r="D654" s="532" t="s">
        <v>2192</v>
      </c>
      <c r="E654" s="494" t="s">
        <v>828</v>
      </c>
      <c r="F654" s="98" t="s">
        <v>333</v>
      </c>
      <c r="G654" s="495">
        <f t="shared" si="19"/>
        <v>100</v>
      </c>
      <c r="H654" s="504">
        <v>80</v>
      </c>
      <c r="I654" s="364">
        <f t="shared" si="20"/>
        <v>20</v>
      </c>
    </row>
    <row r="655" spans="1:9" ht="15">
      <c r="A655" s="98">
        <v>647</v>
      </c>
      <c r="B655" s="538" t="s">
        <v>1409</v>
      </c>
      <c r="C655" s="538" t="s">
        <v>2193</v>
      </c>
      <c r="D655" s="532" t="s">
        <v>2194</v>
      </c>
      <c r="E655" s="494" t="s">
        <v>828</v>
      </c>
      <c r="F655" s="98" t="s">
        <v>333</v>
      </c>
      <c r="G655" s="495">
        <f t="shared" si="19"/>
        <v>100</v>
      </c>
      <c r="H655" s="504">
        <v>80</v>
      </c>
      <c r="I655" s="364">
        <f t="shared" si="20"/>
        <v>20</v>
      </c>
    </row>
    <row r="656" spans="1:9" ht="15">
      <c r="A656" s="98">
        <v>648</v>
      </c>
      <c r="B656" s="538" t="s">
        <v>994</v>
      </c>
      <c r="C656" s="538" t="s">
        <v>2195</v>
      </c>
      <c r="D656" s="532" t="s">
        <v>2196</v>
      </c>
      <c r="E656" s="494" t="s">
        <v>828</v>
      </c>
      <c r="F656" s="98" t="s">
        <v>333</v>
      </c>
      <c r="G656" s="495">
        <f t="shared" si="19"/>
        <v>100</v>
      </c>
      <c r="H656" s="504">
        <v>80</v>
      </c>
      <c r="I656" s="364">
        <f t="shared" si="20"/>
        <v>20</v>
      </c>
    </row>
    <row r="657" spans="1:9" ht="15">
      <c r="A657" s="98">
        <v>649</v>
      </c>
      <c r="B657" s="538" t="s">
        <v>2197</v>
      </c>
      <c r="C657" s="538" t="s">
        <v>2198</v>
      </c>
      <c r="D657" s="532" t="s">
        <v>2199</v>
      </c>
      <c r="E657" s="494" t="s">
        <v>828</v>
      </c>
      <c r="F657" s="98" t="s">
        <v>333</v>
      </c>
      <c r="G657" s="495">
        <f t="shared" si="19"/>
        <v>100</v>
      </c>
      <c r="H657" s="504">
        <v>80</v>
      </c>
      <c r="I657" s="364">
        <f t="shared" si="20"/>
        <v>20</v>
      </c>
    </row>
    <row r="658" spans="1:9" ht="15">
      <c r="A658" s="98">
        <v>650</v>
      </c>
      <c r="B658" s="538" t="s">
        <v>1597</v>
      </c>
      <c r="C658" s="538" t="s">
        <v>2200</v>
      </c>
      <c r="D658" s="532" t="s">
        <v>2201</v>
      </c>
      <c r="E658" s="494" t="s">
        <v>828</v>
      </c>
      <c r="F658" s="98" t="s">
        <v>333</v>
      </c>
      <c r="G658" s="495">
        <f t="shared" si="19"/>
        <v>100</v>
      </c>
      <c r="H658" s="504">
        <v>80</v>
      </c>
      <c r="I658" s="364">
        <f t="shared" si="20"/>
        <v>20</v>
      </c>
    </row>
    <row r="659" spans="1:9" ht="15">
      <c r="A659" s="98">
        <v>651</v>
      </c>
      <c r="B659" s="538" t="s">
        <v>1006</v>
      </c>
      <c r="C659" s="538" t="s">
        <v>2202</v>
      </c>
      <c r="D659" s="532" t="s">
        <v>2203</v>
      </c>
      <c r="E659" s="494" t="s">
        <v>828</v>
      </c>
      <c r="F659" s="98" t="s">
        <v>333</v>
      </c>
      <c r="G659" s="495">
        <f t="shared" si="19"/>
        <v>100</v>
      </c>
      <c r="H659" s="504">
        <v>80</v>
      </c>
      <c r="I659" s="364">
        <f t="shared" si="20"/>
        <v>20</v>
      </c>
    </row>
    <row r="660" spans="1:9" ht="15">
      <c r="A660" s="98">
        <v>652</v>
      </c>
      <c r="B660" s="538" t="s">
        <v>846</v>
      </c>
      <c r="C660" s="538" t="s">
        <v>2204</v>
      </c>
      <c r="D660" s="532" t="s">
        <v>2205</v>
      </c>
      <c r="E660" s="494" t="s">
        <v>828</v>
      </c>
      <c r="F660" s="98" t="s">
        <v>333</v>
      </c>
      <c r="G660" s="495">
        <f t="shared" si="19"/>
        <v>100</v>
      </c>
      <c r="H660" s="504">
        <v>80</v>
      </c>
      <c r="I660" s="364">
        <f t="shared" si="20"/>
        <v>20</v>
      </c>
    </row>
    <row r="661" spans="1:9" ht="15">
      <c r="A661" s="98">
        <v>653</v>
      </c>
      <c r="B661" s="538" t="s">
        <v>1539</v>
      </c>
      <c r="C661" s="538" t="s">
        <v>2206</v>
      </c>
      <c r="D661" s="532" t="s">
        <v>2207</v>
      </c>
      <c r="E661" s="494" t="s">
        <v>828</v>
      </c>
      <c r="F661" s="98" t="s">
        <v>333</v>
      </c>
      <c r="G661" s="495">
        <f t="shared" si="19"/>
        <v>100</v>
      </c>
      <c r="H661" s="504">
        <v>80</v>
      </c>
      <c r="I661" s="364">
        <f t="shared" si="20"/>
        <v>20</v>
      </c>
    </row>
    <row r="662" spans="1:9" ht="15">
      <c r="A662" s="98">
        <v>654</v>
      </c>
      <c r="B662" s="538" t="s">
        <v>2208</v>
      </c>
      <c r="C662" s="538" t="s">
        <v>2206</v>
      </c>
      <c r="D662" s="532" t="s">
        <v>2209</v>
      </c>
      <c r="E662" s="494" t="s">
        <v>828</v>
      </c>
      <c r="F662" s="98" t="s">
        <v>333</v>
      </c>
      <c r="G662" s="495">
        <f t="shared" si="19"/>
        <v>100</v>
      </c>
      <c r="H662" s="504">
        <v>80</v>
      </c>
      <c r="I662" s="364">
        <f t="shared" si="20"/>
        <v>20</v>
      </c>
    </row>
    <row r="663" spans="1:9" ht="15">
      <c r="A663" s="98">
        <v>655</v>
      </c>
      <c r="B663" s="538" t="s">
        <v>2210</v>
      </c>
      <c r="C663" s="538" t="s">
        <v>2211</v>
      </c>
      <c r="D663" s="532" t="s">
        <v>2212</v>
      </c>
      <c r="E663" s="494" t="s">
        <v>828</v>
      </c>
      <c r="F663" s="98" t="s">
        <v>333</v>
      </c>
      <c r="G663" s="495">
        <f t="shared" si="19"/>
        <v>100</v>
      </c>
      <c r="H663" s="504">
        <v>80</v>
      </c>
      <c r="I663" s="364">
        <f t="shared" si="20"/>
        <v>20</v>
      </c>
    </row>
    <row r="664" spans="1:9" ht="15">
      <c r="A664" s="98">
        <v>656</v>
      </c>
      <c r="B664" s="538" t="s">
        <v>2213</v>
      </c>
      <c r="C664" s="538" t="s">
        <v>2214</v>
      </c>
      <c r="D664" s="532" t="s">
        <v>2215</v>
      </c>
      <c r="E664" s="494" t="s">
        <v>828</v>
      </c>
      <c r="F664" s="98" t="s">
        <v>333</v>
      </c>
      <c r="G664" s="495">
        <f t="shared" si="19"/>
        <v>100</v>
      </c>
      <c r="H664" s="504">
        <v>80</v>
      </c>
      <c r="I664" s="364">
        <f t="shared" si="20"/>
        <v>20</v>
      </c>
    </row>
    <row r="665" spans="1:9" ht="15">
      <c r="A665" s="98">
        <v>657</v>
      </c>
      <c r="B665" s="538" t="s">
        <v>2216</v>
      </c>
      <c r="C665" s="538" t="s">
        <v>2217</v>
      </c>
      <c r="D665" s="532" t="s">
        <v>2218</v>
      </c>
      <c r="E665" s="494" t="s">
        <v>828</v>
      </c>
      <c r="F665" s="98" t="s">
        <v>333</v>
      </c>
      <c r="G665" s="495">
        <f t="shared" si="19"/>
        <v>100</v>
      </c>
      <c r="H665" s="504">
        <v>80</v>
      </c>
      <c r="I665" s="364">
        <f t="shared" si="20"/>
        <v>20</v>
      </c>
    </row>
    <row r="666" spans="1:9" ht="15">
      <c r="A666" s="98">
        <v>658</v>
      </c>
      <c r="B666" s="538" t="s">
        <v>1547</v>
      </c>
      <c r="C666" s="538" t="s">
        <v>1685</v>
      </c>
      <c r="D666" s="532" t="s">
        <v>2219</v>
      </c>
      <c r="E666" s="494" t="s">
        <v>828</v>
      </c>
      <c r="F666" s="98" t="s">
        <v>333</v>
      </c>
      <c r="G666" s="495">
        <f t="shared" si="19"/>
        <v>100</v>
      </c>
      <c r="H666" s="504">
        <v>80</v>
      </c>
      <c r="I666" s="364">
        <f t="shared" si="20"/>
        <v>20</v>
      </c>
    </row>
    <row r="667" spans="1:9" ht="15">
      <c r="A667" s="98">
        <v>659</v>
      </c>
      <c r="B667" s="538" t="s">
        <v>2220</v>
      </c>
      <c r="C667" s="538" t="s">
        <v>2221</v>
      </c>
      <c r="D667" s="532" t="s">
        <v>2222</v>
      </c>
      <c r="E667" s="494" t="s">
        <v>828</v>
      </c>
      <c r="F667" s="98" t="s">
        <v>333</v>
      </c>
      <c r="G667" s="495">
        <f t="shared" si="19"/>
        <v>100</v>
      </c>
      <c r="H667" s="504">
        <v>80</v>
      </c>
      <c r="I667" s="364">
        <f t="shared" si="20"/>
        <v>20</v>
      </c>
    </row>
    <row r="668" spans="1:9" ht="15">
      <c r="A668" s="98">
        <v>660</v>
      </c>
      <c r="B668" s="538" t="s">
        <v>2223</v>
      </c>
      <c r="C668" s="538" t="s">
        <v>2224</v>
      </c>
      <c r="D668" s="532" t="s">
        <v>2225</v>
      </c>
      <c r="E668" s="494" t="s">
        <v>828</v>
      </c>
      <c r="F668" s="98" t="s">
        <v>333</v>
      </c>
      <c r="G668" s="495">
        <f t="shared" si="19"/>
        <v>100</v>
      </c>
      <c r="H668" s="504">
        <v>80</v>
      </c>
      <c r="I668" s="364">
        <f t="shared" si="20"/>
        <v>20</v>
      </c>
    </row>
    <row r="669" spans="1:9" ht="15">
      <c r="A669" s="98">
        <v>661</v>
      </c>
      <c r="B669" s="538" t="s">
        <v>1480</v>
      </c>
      <c r="C669" s="538" t="s">
        <v>2226</v>
      </c>
      <c r="D669" s="532" t="s">
        <v>2227</v>
      </c>
      <c r="E669" s="494" t="s">
        <v>828</v>
      </c>
      <c r="F669" s="98" t="s">
        <v>333</v>
      </c>
      <c r="G669" s="495">
        <f t="shared" si="19"/>
        <v>100</v>
      </c>
      <c r="H669" s="504">
        <v>80</v>
      </c>
      <c r="I669" s="364">
        <f t="shared" si="20"/>
        <v>20</v>
      </c>
    </row>
    <row r="670" spans="1:9" ht="15">
      <c r="A670" s="98">
        <v>662</v>
      </c>
      <c r="B670" s="538" t="s">
        <v>997</v>
      </c>
      <c r="C670" s="538" t="s">
        <v>2228</v>
      </c>
      <c r="D670" s="532" t="s">
        <v>2229</v>
      </c>
      <c r="E670" s="494" t="s">
        <v>828</v>
      </c>
      <c r="F670" s="98" t="s">
        <v>333</v>
      </c>
      <c r="G670" s="495">
        <f t="shared" si="19"/>
        <v>100</v>
      </c>
      <c r="H670" s="504">
        <v>80</v>
      </c>
      <c r="I670" s="364">
        <f t="shared" si="20"/>
        <v>20</v>
      </c>
    </row>
    <row r="671" spans="1:9" ht="15">
      <c r="A671" s="98">
        <v>663</v>
      </c>
      <c r="B671" s="538" t="s">
        <v>887</v>
      </c>
      <c r="C671" s="538" t="s">
        <v>2230</v>
      </c>
      <c r="D671" s="532" t="s">
        <v>2231</v>
      </c>
      <c r="E671" s="494" t="s">
        <v>828</v>
      </c>
      <c r="F671" s="98" t="s">
        <v>333</v>
      </c>
      <c r="G671" s="495">
        <f t="shared" si="19"/>
        <v>100</v>
      </c>
      <c r="H671" s="504">
        <v>80</v>
      </c>
      <c r="I671" s="364">
        <f t="shared" si="20"/>
        <v>20</v>
      </c>
    </row>
    <row r="672" spans="1:9" ht="15">
      <c r="A672" s="98">
        <v>664</v>
      </c>
      <c r="B672" s="538" t="s">
        <v>817</v>
      </c>
      <c r="C672" s="538" t="s">
        <v>2232</v>
      </c>
      <c r="D672" s="532" t="s">
        <v>2233</v>
      </c>
      <c r="E672" s="494" t="s">
        <v>828</v>
      </c>
      <c r="F672" s="98" t="s">
        <v>333</v>
      </c>
      <c r="G672" s="495">
        <f t="shared" si="19"/>
        <v>100</v>
      </c>
      <c r="H672" s="504">
        <v>80</v>
      </c>
      <c r="I672" s="364">
        <f t="shared" si="20"/>
        <v>20</v>
      </c>
    </row>
    <row r="673" spans="1:9" ht="15">
      <c r="A673" s="98">
        <v>665</v>
      </c>
      <c r="B673" s="538" t="s">
        <v>2234</v>
      </c>
      <c r="C673" s="538" t="s">
        <v>2235</v>
      </c>
      <c r="D673" s="532" t="s">
        <v>2236</v>
      </c>
      <c r="E673" s="494" t="s">
        <v>828</v>
      </c>
      <c r="F673" s="98" t="s">
        <v>333</v>
      </c>
      <c r="G673" s="495">
        <f t="shared" si="19"/>
        <v>100</v>
      </c>
      <c r="H673" s="504">
        <v>80</v>
      </c>
      <c r="I673" s="364">
        <f t="shared" si="20"/>
        <v>20</v>
      </c>
    </row>
    <row r="674" spans="1:9" ht="15">
      <c r="A674" s="98">
        <v>666</v>
      </c>
      <c r="B674" s="538" t="s">
        <v>1011</v>
      </c>
      <c r="C674" s="538" t="s">
        <v>2237</v>
      </c>
      <c r="D674" s="532" t="s">
        <v>2238</v>
      </c>
      <c r="E674" s="494" t="s">
        <v>828</v>
      </c>
      <c r="F674" s="98" t="s">
        <v>333</v>
      </c>
      <c r="G674" s="495">
        <f t="shared" si="19"/>
        <v>100</v>
      </c>
      <c r="H674" s="504">
        <v>80</v>
      </c>
      <c r="I674" s="364">
        <f t="shared" si="20"/>
        <v>20</v>
      </c>
    </row>
    <row r="675" spans="1:9" ht="15">
      <c r="A675" s="98">
        <v>667</v>
      </c>
      <c r="B675" s="538" t="s">
        <v>817</v>
      </c>
      <c r="C675" s="538" t="s">
        <v>2239</v>
      </c>
      <c r="D675" s="532" t="s">
        <v>2240</v>
      </c>
      <c r="E675" s="494" t="s">
        <v>828</v>
      </c>
      <c r="F675" s="98" t="s">
        <v>333</v>
      </c>
      <c r="G675" s="495">
        <f t="shared" si="19"/>
        <v>100</v>
      </c>
      <c r="H675" s="504">
        <v>80</v>
      </c>
      <c r="I675" s="364">
        <f t="shared" si="20"/>
        <v>20</v>
      </c>
    </row>
    <row r="676" spans="1:9" ht="15">
      <c r="A676" s="98">
        <v>668</v>
      </c>
      <c r="B676" s="538" t="s">
        <v>2241</v>
      </c>
      <c r="C676" s="538" t="s">
        <v>2242</v>
      </c>
      <c r="D676" s="532" t="s">
        <v>2243</v>
      </c>
      <c r="E676" s="494" t="s">
        <v>828</v>
      </c>
      <c r="F676" s="98" t="s">
        <v>333</v>
      </c>
      <c r="G676" s="495">
        <f t="shared" si="19"/>
        <v>100</v>
      </c>
      <c r="H676" s="504">
        <v>80</v>
      </c>
      <c r="I676" s="364">
        <f t="shared" si="20"/>
        <v>20</v>
      </c>
    </row>
    <row r="677" spans="1:9" ht="15">
      <c r="A677" s="98">
        <v>669</v>
      </c>
      <c r="B677" s="538" t="s">
        <v>1441</v>
      </c>
      <c r="C677" s="538" t="s">
        <v>2244</v>
      </c>
      <c r="D677" s="532" t="s">
        <v>2245</v>
      </c>
      <c r="E677" s="494" t="s">
        <v>828</v>
      </c>
      <c r="F677" s="98" t="s">
        <v>333</v>
      </c>
      <c r="G677" s="495">
        <f t="shared" si="19"/>
        <v>100</v>
      </c>
      <c r="H677" s="504">
        <v>80</v>
      </c>
      <c r="I677" s="364">
        <f t="shared" si="20"/>
        <v>20</v>
      </c>
    </row>
    <row r="678" spans="1:9" ht="15">
      <c r="A678" s="98">
        <v>670</v>
      </c>
      <c r="B678" s="538" t="s">
        <v>846</v>
      </c>
      <c r="C678" s="538" t="s">
        <v>2246</v>
      </c>
      <c r="D678" s="532" t="s">
        <v>2205</v>
      </c>
      <c r="E678" s="494" t="s">
        <v>828</v>
      </c>
      <c r="F678" s="98" t="s">
        <v>333</v>
      </c>
      <c r="G678" s="495">
        <f t="shared" si="19"/>
        <v>100</v>
      </c>
      <c r="H678" s="504">
        <v>80</v>
      </c>
      <c r="I678" s="364">
        <f t="shared" si="20"/>
        <v>20</v>
      </c>
    </row>
    <row r="679" spans="1:9" ht="15">
      <c r="A679" s="98">
        <v>671</v>
      </c>
      <c r="B679" s="538" t="s">
        <v>2247</v>
      </c>
      <c r="C679" s="538" t="s">
        <v>2242</v>
      </c>
      <c r="D679" s="532" t="s">
        <v>2248</v>
      </c>
      <c r="E679" s="494" t="s">
        <v>828</v>
      </c>
      <c r="F679" s="98" t="s">
        <v>333</v>
      </c>
      <c r="G679" s="495">
        <f t="shared" si="19"/>
        <v>100</v>
      </c>
      <c r="H679" s="504">
        <v>80</v>
      </c>
      <c r="I679" s="364">
        <f t="shared" si="20"/>
        <v>20</v>
      </c>
    </row>
    <row r="680" spans="1:9" ht="15">
      <c r="A680" s="98">
        <v>672</v>
      </c>
      <c r="B680" s="539" t="s">
        <v>997</v>
      </c>
      <c r="C680" s="539" t="s">
        <v>2249</v>
      </c>
      <c r="D680" s="540" t="s">
        <v>2250</v>
      </c>
      <c r="E680" s="494" t="s">
        <v>828</v>
      </c>
      <c r="F680" s="98" t="s">
        <v>333</v>
      </c>
      <c r="G680" s="495">
        <f t="shared" si="19"/>
        <v>100</v>
      </c>
      <c r="H680" s="504">
        <v>80</v>
      </c>
      <c r="I680" s="364">
        <f t="shared" si="20"/>
        <v>20</v>
      </c>
    </row>
    <row r="681" spans="1:9" ht="15">
      <c r="A681" s="98">
        <v>673</v>
      </c>
      <c r="B681" s="538" t="s">
        <v>942</v>
      </c>
      <c r="C681" s="538" t="s">
        <v>2251</v>
      </c>
      <c r="D681" s="532" t="s">
        <v>2252</v>
      </c>
      <c r="E681" s="494" t="s">
        <v>828</v>
      </c>
      <c r="F681" s="98" t="s">
        <v>333</v>
      </c>
      <c r="G681" s="495">
        <f t="shared" si="19"/>
        <v>100</v>
      </c>
      <c r="H681" s="504">
        <v>80</v>
      </c>
      <c r="I681" s="364">
        <f t="shared" si="20"/>
        <v>20</v>
      </c>
    </row>
    <row r="682" spans="1:9" ht="15">
      <c r="A682" s="98">
        <v>674</v>
      </c>
      <c r="B682" s="538" t="s">
        <v>2253</v>
      </c>
      <c r="C682" s="538" t="s">
        <v>2254</v>
      </c>
      <c r="D682" s="532" t="s">
        <v>2255</v>
      </c>
      <c r="E682" s="494" t="s">
        <v>828</v>
      </c>
      <c r="F682" s="98" t="s">
        <v>333</v>
      </c>
      <c r="G682" s="495">
        <f t="shared" si="19"/>
        <v>100</v>
      </c>
      <c r="H682" s="504">
        <v>80</v>
      </c>
      <c r="I682" s="364">
        <f t="shared" si="20"/>
        <v>20</v>
      </c>
    </row>
    <row r="683" spans="1:9" ht="15">
      <c r="A683" s="98">
        <v>675</v>
      </c>
      <c r="B683" s="538" t="s">
        <v>1223</v>
      </c>
      <c r="C683" s="538" t="s">
        <v>2256</v>
      </c>
      <c r="D683" s="532" t="s">
        <v>2257</v>
      </c>
      <c r="E683" s="494" t="s">
        <v>828</v>
      </c>
      <c r="F683" s="98" t="s">
        <v>333</v>
      </c>
      <c r="G683" s="495">
        <f t="shared" si="19"/>
        <v>100</v>
      </c>
      <c r="H683" s="504">
        <v>80</v>
      </c>
      <c r="I683" s="364">
        <f t="shared" si="20"/>
        <v>20</v>
      </c>
    </row>
    <row r="684" spans="1:9" ht="15">
      <c r="A684" s="98">
        <v>676</v>
      </c>
      <c r="B684" s="538" t="s">
        <v>823</v>
      </c>
      <c r="C684" s="538" t="s">
        <v>2258</v>
      </c>
      <c r="D684" s="532" t="s">
        <v>2259</v>
      </c>
      <c r="E684" s="494" t="s">
        <v>828</v>
      </c>
      <c r="F684" s="98" t="s">
        <v>333</v>
      </c>
      <c r="G684" s="495">
        <f t="shared" si="19"/>
        <v>100</v>
      </c>
      <c r="H684" s="504">
        <v>80</v>
      </c>
      <c r="I684" s="364">
        <f t="shared" si="20"/>
        <v>20</v>
      </c>
    </row>
    <row r="685" spans="1:9" ht="15">
      <c r="A685" s="98">
        <v>677</v>
      </c>
      <c r="B685" s="538" t="s">
        <v>952</v>
      </c>
      <c r="C685" s="538" t="s">
        <v>2260</v>
      </c>
      <c r="D685" s="532" t="s">
        <v>2261</v>
      </c>
      <c r="E685" s="494" t="s">
        <v>828</v>
      </c>
      <c r="F685" s="98" t="s">
        <v>333</v>
      </c>
      <c r="G685" s="495">
        <f t="shared" si="19"/>
        <v>100</v>
      </c>
      <c r="H685" s="504">
        <v>80</v>
      </c>
      <c r="I685" s="364">
        <f t="shared" si="20"/>
        <v>20</v>
      </c>
    </row>
    <row r="686" spans="1:9" ht="15">
      <c r="A686" s="98">
        <v>678</v>
      </c>
      <c r="B686" s="538" t="s">
        <v>817</v>
      </c>
      <c r="C686" s="538" t="s">
        <v>2262</v>
      </c>
      <c r="D686" s="532" t="s">
        <v>2263</v>
      </c>
      <c r="E686" s="494" t="s">
        <v>828</v>
      </c>
      <c r="F686" s="98" t="s">
        <v>333</v>
      </c>
      <c r="G686" s="495">
        <f t="shared" si="19"/>
        <v>100</v>
      </c>
      <c r="H686" s="504">
        <v>80</v>
      </c>
      <c r="I686" s="364">
        <f t="shared" si="20"/>
        <v>20</v>
      </c>
    </row>
    <row r="687" spans="1:9" ht="15">
      <c r="A687" s="98">
        <v>679</v>
      </c>
      <c r="B687" s="538" t="s">
        <v>1264</v>
      </c>
      <c r="C687" s="538" t="s">
        <v>2256</v>
      </c>
      <c r="D687" s="532" t="s">
        <v>2264</v>
      </c>
      <c r="E687" s="494" t="s">
        <v>828</v>
      </c>
      <c r="F687" s="98" t="s">
        <v>333</v>
      </c>
      <c r="G687" s="495">
        <f t="shared" si="19"/>
        <v>100</v>
      </c>
      <c r="H687" s="504">
        <v>80</v>
      </c>
      <c r="I687" s="364">
        <f t="shared" si="20"/>
        <v>20</v>
      </c>
    </row>
    <row r="688" spans="1:9" ht="15">
      <c r="A688" s="98">
        <v>680</v>
      </c>
      <c r="B688" s="538" t="s">
        <v>1053</v>
      </c>
      <c r="C688" s="538" t="s">
        <v>2265</v>
      </c>
      <c r="D688" s="532" t="s">
        <v>2266</v>
      </c>
      <c r="E688" s="494" t="s">
        <v>828</v>
      </c>
      <c r="F688" s="98" t="s">
        <v>333</v>
      </c>
      <c r="G688" s="495">
        <f t="shared" si="19"/>
        <v>100</v>
      </c>
      <c r="H688" s="504">
        <v>80</v>
      </c>
      <c r="I688" s="364">
        <f t="shared" si="20"/>
        <v>20</v>
      </c>
    </row>
    <row r="689" spans="1:9" ht="15">
      <c r="A689" s="98">
        <v>681</v>
      </c>
      <c r="B689" s="538" t="s">
        <v>2267</v>
      </c>
      <c r="C689" s="538" t="s">
        <v>2268</v>
      </c>
      <c r="D689" s="532" t="s">
        <v>2269</v>
      </c>
      <c r="E689" s="494" t="s">
        <v>828</v>
      </c>
      <c r="F689" s="98" t="s">
        <v>333</v>
      </c>
      <c r="G689" s="495">
        <f t="shared" si="19"/>
        <v>100</v>
      </c>
      <c r="H689" s="504">
        <v>80</v>
      </c>
      <c r="I689" s="364">
        <f t="shared" si="20"/>
        <v>20</v>
      </c>
    </row>
    <row r="690" spans="1:9" ht="15">
      <c r="A690" s="98">
        <v>682</v>
      </c>
      <c r="B690" s="538" t="s">
        <v>859</v>
      </c>
      <c r="C690" s="538" t="s">
        <v>2270</v>
      </c>
      <c r="D690" s="532" t="s">
        <v>2271</v>
      </c>
      <c r="E690" s="494" t="s">
        <v>828</v>
      </c>
      <c r="F690" s="98" t="s">
        <v>333</v>
      </c>
      <c r="G690" s="495">
        <f t="shared" si="19"/>
        <v>100</v>
      </c>
      <c r="H690" s="504">
        <v>80</v>
      </c>
      <c r="I690" s="364">
        <f t="shared" si="20"/>
        <v>20</v>
      </c>
    </row>
    <row r="691" spans="1:9" ht="15">
      <c r="A691" s="98">
        <v>683</v>
      </c>
      <c r="B691" s="538" t="s">
        <v>2272</v>
      </c>
      <c r="C691" s="538" t="s">
        <v>2273</v>
      </c>
      <c r="D691" s="532" t="s">
        <v>2274</v>
      </c>
      <c r="E691" s="494" t="s">
        <v>828</v>
      </c>
      <c r="F691" s="98" t="s">
        <v>333</v>
      </c>
      <c r="G691" s="495">
        <f t="shared" si="19"/>
        <v>100</v>
      </c>
      <c r="H691" s="504">
        <v>80</v>
      </c>
      <c r="I691" s="364">
        <f t="shared" si="20"/>
        <v>20</v>
      </c>
    </row>
    <row r="692" spans="1:9" ht="15">
      <c r="A692" s="98">
        <v>684</v>
      </c>
      <c r="B692" s="538" t="s">
        <v>1301</v>
      </c>
      <c r="C692" s="538" t="s">
        <v>2275</v>
      </c>
      <c r="D692" s="532" t="s">
        <v>2276</v>
      </c>
      <c r="E692" s="494" t="s">
        <v>828</v>
      </c>
      <c r="F692" s="98" t="s">
        <v>333</v>
      </c>
      <c r="G692" s="495">
        <f t="shared" si="19"/>
        <v>100</v>
      </c>
      <c r="H692" s="504">
        <v>80</v>
      </c>
      <c r="I692" s="364">
        <f t="shared" si="20"/>
        <v>20</v>
      </c>
    </row>
    <row r="693" spans="1:9" ht="15">
      <c r="A693" s="98">
        <v>685</v>
      </c>
      <c r="B693" s="538" t="s">
        <v>2277</v>
      </c>
      <c r="C693" s="538" t="s">
        <v>2278</v>
      </c>
      <c r="D693" s="532" t="s">
        <v>2279</v>
      </c>
      <c r="E693" s="494" t="s">
        <v>828</v>
      </c>
      <c r="F693" s="98" t="s">
        <v>333</v>
      </c>
      <c r="G693" s="495">
        <f t="shared" si="19"/>
        <v>100</v>
      </c>
      <c r="H693" s="504">
        <v>80</v>
      </c>
      <c r="I693" s="364">
        <f t="shared" si="20"/>
        <v>20</v>
      </c>
    </row>
    <row r="694" spans="1:9" ht="15">
      <c r="A694" s="98">
        <v>686</v>
      </c>
      <c r="B694" s="538" t="s">
        <v>887</v>
      </c>
      <c r="C694" s="538" t="s">
        <v>2280</v>
      </c>
      <c r="D694" s="532" t="s">
        <v>2281</v>
      </c>
      <c r="E694" s="494" t="s">
        <v>828</v>
      </c>
      <c r="F694" s="98" t="s">
        <v>333</v>
      </c>
      <c r="G694" s="495">
        <f t="shared" si="19"/>
        <v>100</v>
      </c>
      <c r="H694" s="504">
        <v>80</v>
      </c>
      <c r="I694" s="364">
        <f t="shared" si="20"/>
        <v>20</v>
      </c>
    </row>
    <row r="695" spans="1:9" ht="15">
      <c r="A695" s="98">
        <v>687</v>
      </c>
      <c r="B695" s="538" t="s">
        <v>1301</v>
      </c>
      <c r="C695" s="538" t="s">
        <v>2282</v>
      </c>
      <c r="D695" s="532" t="s">
        <v>2283</v>
      </c>
      <c r="E695" s="494" t="s">
        <v>828</v>
      </c>
      <c r="F695" s="98" t="s">
        <v>333</v>
      </c>
      <c r="G695" s="495">
        <f t="shared" si="19"/>
        <v>100</v>
      </c>
      <c r="H695" s="504">
        <v>80</v>
      </c>
      <c r="I695" s="364">
        <f t="shared" si="20"/>
        <v>20</v>
      </c>
    </row>
    <row r="696" spans="1:9" ht="15">
      <c r="A696" s="98">
        <v>688</v>
      </c>
      <c r="B696" s="538" t="s">
        <v>913</v>
      </c>
      <c r="C696" s="538" t="s">
        <v>2211</v>
      </c>
      <c r="D696" s="532" t="s">
        <v>2284</v>
      </c>
      <c r="E696" s="494" t="s">
        <v>828</v>
      </c>
      <c r="F696" s="98" t="s">
        <v>333</v>
      </c>
      <c r="G696" s="495">
        <f t="shared" si="19"/>
        <v>100</v>
      </c>
      <c r="H696" s="504">
        <v>80</v>
      </c>
      <c r="I696" s="364">
        <f t="shared" si="20"/>
        <v>20</v>
      </c>
    </row>
    <row r="697" spans="1:9" ht="15">
      <c r="A697" s="98">
        <v>689</v>
      </c>
      <c r="B697" s="538" t="s">
        <v>2285</v>
      </c>
      <c r="C697" s="538" t="s">
        <v>2286</v>
      </c>
      <c r="D697" s="532" t="s">
        <v>2287</v>
      </c>
      <c r="E697" s="494" t="s">
        <v>828</v>
      </c>
      <c r="F697" s="98" t="s">
        <v>333</v>
      </c>
      <c r="G697" s="495">
        <f t="shared" si="19"/>
        <v>100</v>
      </c>
      <c r="H697" s="504">
        <v>80</v>
      </c>
      <c r="I697" s="364">
        <f t="shared" si="20"/>
        <v>20</v>
      </c>
    </row>
    <row r="698" spans="1:9" ht="15">
      <c r="A698" s="98">
        <v>690</v>
      </c>
      <c r="B698" s="538" t="s">
        <v>1267</v>
      </c>
      <c r="C698" s="538" t="s">
        <v>2211</v>
      </c>
      <c r="D698" s="532" t="s">
        <v>2288</v>
      </c>
      <c r="E698" s="494" t="s">
        <v>828</v>
      </c>
      <c r="F698" s="98" t="s">
        <v>333</v>
      </c>
      <c r="G698" s="495">
        <f t="shared" si="19"/>
        <v>100</v>
      </c>
      <c r="H698" s="504">
        <v>80</v>
      </c>
      <c r="I698" s="364">
        <f t="shared" si="20"/>
        <v>20</v>
      </c>
    </row>
    <row r="699" spans="1:9" ht="15">
      <c r="A699" s="98">
        <v>691</v>
      </c>
      <c r="B699" s="538" t="s">
        <v>1255</v>
      </c>
      <c r="C699" s="538" t="s">
        <v>2258</v>
      </c>
      <c r="D699" s="532" t="s">
        <v>2289</v>
      </c>
      <c r="E699" s="494" t="s">
        <v>828</v>
      </c>
      <c r="F699" s="98" t="s">
        <v>333</v>
      </c>
      <c r="G699" s="495">
        <f t="shared" si="19"/>
        <v>100</v>
      </c>
      <c r="H699" s="504">
        <v>80</v>
      </c>
      <c r="I699" s="364">
        <f t="shared" si="20"/>
        <v>20</v>
      </c>
    </row>
    <row r="700" spans="1:9" ht="15">
      <c r="A700" s="98">
        <v>692</v>
      </c>
      <c r="B700" s="538" t="s">
        <v>2290</v>
      </c>
      <c r="C700" s="538" t="s">
        <v>2291</v>
      </c>
      <c r="D700" s="532" t="s">
        <v>2292</v>
      </c>
      <c r="E700" s="494" t="s">
        <v>828</v>
      </c>
      <c r="F700" s="98" t="s">
        <v>333</v>
      </c>
      <c r="G700" s="495">
        <f t="shared" si="19"/>
        <v>100</v>
      </c>
      <c r="H700" s="504">
        <v>80</v>
      </c>
      <c r="I700" s="364">
        <f t="shared" si="20"/>
        <v>20</v>
      </c>
    </row>
    <row r="701" spans="1:9" ht="15">
      <c r="A701" s="98">
        <v>693</v>
      </c>
      <c r="B701" s="538" t="s">
        <v>913</v>
      </c>
      <c r="C701" s="538" t="s">
        <v>2293</v>
      </c>
      <c r="D701" s="532" t="s">
        <v>2294</v>
      </c>
      <c r="E701" s="494" t="s">
        <v>828</v>
      </c>
      <c r="F701" s="98" t="s">
        <v>333</v>
      </c>
      <c r="G701" s="495">
        <f t="shared" ref="G701:G764" si="21">H701/0.8</f>
        <v>100</v>
      </c>
      <c r="H701" s="504">
        <v>80</v>
      </c>
      <c r="I701" s="364">
        <f t="shared" ref="I701:I764" si="22">H701*0.25</f>
        <v>20</v>
      </c>
    </row>
    <row r="702" spans="1:9" ht="15">
      <c r="A702" s="98">
        <v>694</v>
      </c>
      <c r="B702" s="538" t="s">
        <v>829</v>
      </c>
      <c r="C702" s="538" t="s">
        <v>2295</v>
      </c>
      <c r="D702" s="532" t="s">
        <v>2296</v>
      </c>
      <c r="E702" s="494" t="s">
        <v>828</v>
      </c>
      <c r="F702" s="98" t="s">
        <v>333</v>
      </c>
      <c r="G702" s="495">
        <f t="shared" si="21"/>
        <v>100</v>
      </c>
      <c r="H702" s="504">
        <v>80</v>
      </c>
      <c r="I702" s="364">
        <f t="shared" si="22"/>
        <v>20</v>
      </c>
    </row>
    <row r="703" spans="1:9" ht="15">
      <c r="A703" s="98">
        <v>695</v>
      </c>
      <c r="B703" s="538" t="s">
        <v>2297</v>
      </c>
      <c r="C703" s="538" t="s">
        <v>2298</v>
      </c>
      <c r="D703" s="532" t="s">
        <v>2299</v>
      </c>
      <c r="E703" s="494" t="s">
        <v>828</v>
      </c>
      <c r="F703" s="98" t="s">
        <v>333</v>
      </c>
      <c r="G703" s="495">
        <f t="shared" si="21"/>
        <v>100</v>
      </c>
      <c r="H703" s="504">
        <v>80</v>
      </c>
      <c r="I703" s="364">
        <f t="shared" si="22"/>
        <v>20</v>
      </c>
    </row>
    <row r="704" spans="1:9" ht="15">
      <c r="A704" s="98">
        <v>696</v>
      </c>
      <c r="B704" s="538" t="s">
        <v>846</v>
      </c>
      <c r="C704" s="538" t="s">
        <v>2300</v>
      </c>
      <c r="D704" s="532" t="s">
        <v>2301</v>
      </c>
      <c r="E704" s="494" t="s">
        <v>828</v>
      </c>
      <c r="F704" s="98" t="s">
        <v>333</v>
      </c>
      <c r="G704" s="495">
        <f t="shared" si="21"/>
        <v>150</v>
      </c>
      <c r="H704" s="504">
        <v>120</v>
      </c>
      <c r="I704" s="364">
        <f t="shared" si="22"/>
        <v>30</v>
      </c>
    </row>
    <row r="705" spans="1:9" ht="15">
      <c r="A705" s="98">
        <v>697</v>
      </c>
      <c r="B705" s="501" t="s">
        <v>913</v>
      </c>
      <c r="C705" s="506" t="s">
        <v>2302</v>
      </c>
      <c r="D705" s="516" t="s">
        <v>2303</v>
      </c>
      <c r="E705" s="494" t="s">
        <v>828</v>
      </c>
      <c r="F705" s="98" t="s">
        <v>333</v>
      </c>
      <c r="G705" s="495">
        <f t="shared" si="21"/>
        <v>100</v>
      </c>
      <c r="H705" s="504">
        <v>80</v>
      </c>
      <c r="I705" s="364">
        <f t="shared" si="22"/>
        <v>20</v>
      </c>
    </row>
    <row r="706" spans="1:9" ht="15">
      <c r="A706" s="98">
        <v>698</v>
      </c>
      <c r="B706" s="501" t="s">
        <v>2304</v>
      </c>
      <c r="C706" s="506" t="s">
        <v>2305</v>
      </c>
      <c r="D706" s="532" t="s">
        <v>2306</v>
      </c>
      <c r="E706" s="494" t="s">
        <v>828</v>
      </c>
      <c r="F706" s="98" t="s">
        <v>333</v>
      </c>
      <c r="G706" s="495">
        <f t="shared" si="21"/>
        <v>100</v>
      </c>
      <c r="H706" s="504">
        <v>80</v>
      </c>
      <c r="I706" s="364">
        <f t="shared" si="22"/>
        <v>20</v>
      </c>
    </row>
    <row r="707" spans="1:9" ht="15">
      <c r="A707" s="98">
        <v>699</v>
      </c>
      <c r="B707" s="501" t="s">
        <v>1561</v>
      </c>
      <c r="C707" s="506" t="s">
        <v>2307</v>
      </c>
      <c r="D707" s="532" t="s">
        <v>2308</v>
      </c>
      <c r="E707" s="494" t="s">
        <v>828</v>
      </c>
      <c r="F707" s="98" t="s">
        <v>333</v>
      </c>
      <c r="G707" s="495">
        <f t="shared" si="21"/>
        <v>100</v>
      </c>
      <c r="H707" s="504">
        <v>80</v>
      </c>
      <c r="I707" s="364">
        <f t="shared" si="22"/>
        <v>20</v>
      </c>
    </row>
    <row r="708" spans="1:9" ht="15">
      <c r="A708" s="98">
        <v>700</v>
      </c>
      <c r="B708" s="501" t="s">
        <v>1267</v>
      </c>
      <c r="C708" s="506" t="s">
        <v>2309</v>
      </c>
      <c r="D708" s="532" t="s">
        <v>2310</v>
      </c>
      <c r="E708" s="494" t="s">
        <v>828</v>
      </c>
      <c r="F708" s="98" t="s">
        <v>333</v>
      </c>
      <c r="G708" s="495">
        <f t="shared" si="21"/>
        <v>100</v>
      </c>
      <c r="H708" s="504">
        <v>80</v>
      </c>
      <c r="I708" s="364">
        <f t="shared" si="22"/>
        <v>20</v>
      </c>
    </row>
    <row r="709" spans="1:9" ht="15">
      <c r="A709" s="98">
        <v>701</v>
      </c>
      <c r="B709" s="501" t="s">
        <v>1267</v>
      </c>
      <c r="C709" s="506" t="s">
        <v>2311</v>
      </c>
      <c r="D709" s="532" t="s">
        <v>2312</v>
      </c>
      <c r="E709" s="494" t="s">
        <v>828</v>
      </c>
      <c r="F709" s="98" t="s">
        <v>333</v>
      </c>
      <c r="G709" s="495">
        <f t="shared" si="21"/>
        <v>100</v>
      </c>
      <c r="H709" s="504">
        <v>80</v>
      </c>
      <c r="I709" s="364">
        <f t="shared" si="22"/>
        <v>20</v>
      </c>
    </row>
    <row r="710" spans="1:9" ht="15">
      <c r="A710" s="98">
        <v>702</v>
      </c>
      <c r="B710" s="501" t="s">
        <v>2313</v>
      </c>
      <c r="C710" s="506" t="s">
        <v>2314</v>
      </c>
      <c r="D710" s="532" t="s">
        <v>2315</v>
      </c>
      <c r="E710" s="494" t="s">
        <v>828</v>
      </c>
      <c r="F710" s="98" t="s">
        <v>333</v>
      </c>
      <c r="G710" s="495">
        <f t="shared" si="21"/>
        <v>100</v>
      </c>
      <c r="H710" s="504">
        <v>80</v>
      </c>
      <c r="I710" s="364">
        <f t="shared" si="22"/>
        <v>20</v>
      </c>
    </row>
    <row r="711" spans="1:9" ht="15">
      <c r="A711" s="98">
        <v>703</v>
      </c>
      <c r="B711" s="501" t="s">
        <v>2316</v>
      </c>
      <c r="C711" s="506" t="s">
        <v>2317</v>
      </c>
      <c r="D711" s="532" t="s">
        <v>2318</v>
      </c>
      <c r="E711" s="494" t="s">
        <v>828</v>
      </c>
      <c r="F711" s="98" t="s">
        <v>333</v>
      </c>
      <c r="G711" s="495">
        <f t="shared" si="21"/>
        <v>100</v>
      </c>
      <c r="H711" s="504">
        <v>80</v>
      </c>
      <c r="I711" s="364">
        <f t="shared" si="22"/>
        <v>20</v>
      </c>
    </row>
    <row r="712" spans="1:9" ht="15">
      <c r="A712" s="98">
        <v>704</v>
      </c>
      <c r="B712" s="501" t="s">
        <v>1462</v>
      </c>
      <c r="C712" s="506" t="s">
        <v>1566</v>
      </c>
      <c r="D712" s="532" t="s">
        <v>2319</v>
      </c>
      <c r="E712" s="494" t="s">
        <v>828</v>
      </c>
      <c r="F712" s="98" t="s">
        <v>333</v>
      </c>
      <c r="G712" s="495">
        <f t="shared" si="21"/>
        <v>100</v>
      </c>
      <c r="H712" s="504">
        <v>80</v>
      </c>
      <c r="I712" s="364">
        <f t="shared" si="22"/>
        <v>20</v>
      </c>
    </row>
    <row r="713" spans="1:9" ht="15">
      <c r="A713" s="98">
        <v>705</v>
      </c>
      <c r="B713" s="501" t="s">
        <v>910</v>
      </c>
      <c r="C713" s="506" t="s">
        <v>2120</v>
      </c>
      <c r="D713" s="532" t="s">
        <v>2320</v>
      </c>
      <c r="E713" s="494" t="s">
        <v>828</v>
      </c>
      <c r="F713" s="98" t="s">
        <v>333</v>
      </c>
      <c r="G713" s="495">
        <f t="shared" si="21"/>
        <v>100</v>
      </c>
      <c r="H713" s="504">
        <v>80</v>
      </c>
      <c r="I713" s="364">
        <f t="shared" si="22"/>
        <v>20</v>
      </c>
    </row>
    <row r="714" spans="1:9" ht="15">
      <c r="A714" s="98">
        <v>706</v>
      </c>
      <c r="B714" s="501" t="s">
        <v>952</v>
      </c>
      <c r="C714" s="506" t="s">
        <v>2321</v>
      </c>
      <c r="D714" s="532" t="s">
        <v>2322</v>
      </c>
      <c r="E714" s="494" t="s">
        <v>828</v>
      </c>
      <c r="F714" s="98" t="s">
        <v>333</v>
      </c>
      <c r="G714" s="495">
        <f t="shared" si="21"/>
        <v>100</v>
      </c>
      <c r="H714" s="504">
        <v>80</v>
      </c>
      <c r="I714" s="364">
        <f t="shared" si="22"/>
        <v>20</v>
      </c>
    </row>
    <row r="715" spans="1:9" ht="15">
      <c r="A715" s="98">
        <v>707</v>
      </c>
      <c r="B715" s="501" t="s">
        <v>817</v>
      </c>
      <c r="C715" s="506" t="s">
        <v>2302</v>
      </c>
      <c r="D715" s="532" t="s">
        <v>2323</v>
      </c>
      <c r="E715" s="494" t="s">
        <v>828</v>
      </c>
      <c r="F715" s="98" t="s">
        <v>333</v>
      </c>
      <c r="G715" s="495">
        <f t="shared" si="21"/>
        <v>100</v>
      </c>
      <c r="H715" s="504">
        <v>80</v>
      </c>
      <c r="I715" s="364">
        <f t="shared" si="22"/>
        <v>20</v>
      </c>
    </row>
    <row r="716" spans="1:9" ht="15">
      <c r="A716" s="98">
        <v>708</v>
      </c>
      <c r="B716" s="501" t="s">
        <v>2324</v>
      </c>
      <c r="C716" s="506" t="s">
        <v>2325</v>
      </c>
      <c r="D716" s="532" t="s">
        <v>2326</v>
      </c>
      <c r="E716" s="494" t="s">
        <v>828</v>
      </c>
      <c r="F716" s="98" t="s">
        <v>333</v>
      </c>
      <c r="G716" s="495">
        <f t="shared" si="21"/>
        <v>100</v>
      </c>
      <c r="H716" s="504">
        <v>80</v>
      </c>
      <c r="I716" s="364">
        <f t="shared" si="22"/>
        <v>20</v>
      </c>
    </row>
    <row r="717" spans="1:9" ht="15">
      <c r="A717" s="98">
        <v>709</v>
      </c>
      <c r="B717" s="501" t="s">
        <v>2327</v>
      </c>
      <c r="C717" s="502" t="s">
        <v>2328</v>
      </c>
      <c r="D717" s="532" t="s">
        <v>2329</v>
      </c>
      <c r="E717" s="494" t="s">
        <v>828</v>
      </c>
      <c r="F717" s="98" t="s">
        <v>333</v>
      </c>
      <c r="G717" s="495">
        <f t="shared" si="21"/>
        <v>100</v>
      </c>
      <c r="H717" s="504">
        <v>80</v>
      </c>
      <c r="I717" s="364">
        <f t="shared" si="22"/>
        <v>20</v>
      </c>
    </row>
    <row r="718" spans="1:9" ht="15">
      <c r="A718" s="98">
        <v>710</v>
      </c>
      <c r="B718" s="501" t="s">
        <v>916</v>
      </c>
      <c r="C718" s="502" t="s">
        <v>2330</v>
      </c>
      <c r="D718" s="532" t="s">
        <v>2331</v>
      </c>
      <c r="E718" s="494" t="s">
        <v>828</v>
      </c>
      <c r="F718" s="98" t="s">
        <v>333</v>
      </c>
      <c r="G718" s="495">
        <f t="shared" si="21"/>
        <v>100</v>
      </c>
      <c r="H718" s="504">
        <v>80</v>
      </c>
      <c r="I718" s="364">
        <f t="shared" si="22"/>
        <v>20</v>
      </c>
    </row>
    <row r="719" spans="1:9" ht="15">
      <c r="A719" s="98">
        <v>711</v>
      </c>
      <c r="B719" s="501" t="s">
        <v>942</v>
      </c>
      <c r="C719" s="502" t="s">
        <v>1290</v>
      </c>
      <c r="D719" s="532" t="s">
        <v>2332</v>
      </c>
      <c r="E719" s="494" t="s">
        <v>828</v>
      </c>
      <c r="F719" s="98" t="s">
        <v>333</v>
      </c>
      <c r="G719" s="495">
        <f t="shared" si="21"/>
        <v>100</v>
      </c>
      <c r="H719" s="504">
        <v>80</v>
      </c>
      <c r="I719" s="364">
        <f t="shared" si="22"/>
        <v>20</v>
      </c>
    </row>
    <row r="720" spans="1:9" ht="15">
      <c r="A720" s="98">
        <v>712</v>
      </c>
      <c r="B720" s="501" t="s">
        <v>991</v>
      </c>
      <c r="C720" s="502" t="s">
        <v>1258</v>
      </c>
      <c r="D720" s="532" t="s">
        <v>2333</v>
      </c>
      <c r="E720" s="494" t="s">
        <v>828</v>
      </c>
      <c r="F720" s="98" t="s">
        <v>333</v>
      </c>
      <c r="G720" s="495">
        <f t="shared" si="21"/>
        <v>100</v>
      </c>
      <c r="H720" s="504">
        <v>80</v>
      </c>
      <c r="I720" s="364">
        <f t="shared" si="22"/>
        <v>20</v>
      </c>
    </row>
    <row r="721" spans="1:9" ht="15">
      <c r="A721" s="98">
        <v>713</v>
      </c>
      <c r="B721" s="501" t="s">
        <v>2334</v>
      </c>
      <c r="C721" s="502" t="s">
        <v>2335</v>
      </c>
      <c r="D721" s="532" t="s">
        <v>2336</v>
      </c>
      <c r="E721" s="494" t="s">
        <v>828</v>
      </c>
      <c r="F721" s="98" t="s">
        <v>333</v>
      </c>
      <c r="G721" s="495">
        <f t="shared" si="21"/>
        <v>100</v>
      </c>
      <c r="H721" s="504">
        <v>80</v>
      </c>
      <c r="I721" s="364">
        <f t="shared" si="22"/>
        <v>20</v>
      </c>
    </row>
    <row r="722" spans="1:9" ht="15">
      <c r="A722" s="98">
        <v>714</v>
      </c>
      <c r="B722" s="501" t="s">
        <v>1045</v>
      </c>
      <c r="C722" s="502" t="s">
        <v>2337</v>
      </c>
      <c r="D722" s="532" t="s">
        <v>2338</v>
      </c>
      <c r="E722" s="494" t="s">
        <v>828</v>
      </c>
      <c r="F722" s="98" t="s">
        <v>333</v>
      </c>
      <c r="G722" s="495">
        <f t="shared" si="21"/>
        <v>100</v>
      </c>
      <c r="H722" s="504">
        <v>80</v>
      </c>
      <c r="I722" s="364">
        <f t="shared" si="22"/>
        <v>20</v>
      </c>
    </row>
    <row r="723" spans="1:9" ht="15">
      <c r="A723" s="98">
        <v>715</v>
      </c>
      <c r="B723" s="501" t="s">
        <v>2339</v>
      </c>
      <c r="C723" s="502" t="s">
        <v>2340</v>
      </c>
      <c r="D723" s="532" t="s">
        <v>2341</v>
      </c>
      <c r="E723" s="494" t="s">
        <v>828</v>
      </c>
      <c r="F723" s="98" t="s">
        <v>333</v>
      </c>
      <c r="G723" s="495">
        <f t="shared" si="21"/>
        <v>100</v>
      </c>
      <c r="H723" s="504">
        <v>80</v>
      </c>
      <c r="I723" s="364">
        <f t="shared" si="22"/>
        <v>20</v>
      </c>
    </row>
    <row r="724" spans="1:9" ht="15">
      <c r="A724" s="98">
        <v>716</v>
      </c>
      <c r="B724" s="501" t="s">
        <v>1240</v>
      </c>
      <c r="C724" s="502" t="s">
        <v>2342</v>
      </c>
      <c r="D724" s="532" t="s">
        <v>2343</v>
      </c>
      <c r="E724" s="494" t="s">
        <v>828</v>
      </c>
      <c r="F724" s="98" t="s">
        <v>333</v>
      </c>
      <c r="G724" s="495">
        <f t="shared" si="21"/>
        <v>100</v>
      </c>
      <c r="H724" s="504">
        <v>80</v>
      </c>
      <c r="I724" s="364">
        <f t="shared" si="22"/>
        <v>20</v>
      </c>
    </row>
    <row r="725" spans="1:9" ht="15">
      <c r="A725" s="98">
        <v>717</v>
      </c>
      <c r="B725" s="501" t="s">
        <v>942</v>
      </c>
      <c r="C725" s="502" t="s">
        <v>2344</v>
      </c>
      <c r="D725" s="532" t="s">
        <v>2345</v>
      </c>
      <c r="E725" s="494" t="s">
        <v>828</v>
      </c>
      <c r="F725" s="98" t="s">
        <v>333</v>
      </c>
      <c r="G725" s="495">
        <f t="shared" si="21"/>
        <v>100</v>
      </c>
      <c r="H725" s="504">
        <v>80</v>
      </c>
      <c r="I725" s="364">
        <f t="shared" si="22"/>
        <v>20</v>
      </c>
    </row>
    <row r="726" spans="1:9" ht="15">
      <c r="A726" s="98">
        <v>718</v>
      </c>
      <c r="B726" s="501" t="s">
        <v>1056</v>
      </c>
      <c r="C726" s="502" t="s">
        <v>2346</v>
      </c>
      <c r="D726" s="532" t="s">
        <v>2347</v>
      </c>
      <c r="E726" s="494" t="s">
        <v>828</v>
      </c>
      <c r="F726" s="98" t="s">
        <v>333</v>
      </c>
      <c r="G726" s="495">
        <f t="shared" si="21"/>
        <v>100</v>
      </c>
      <c r="H726" s="504">
        <v>80</v>
      </c>
      <c r="I726" s="364">
        <f t="shared" si="22"/>
        <v>20</v>
      </c>
    </row>
    <row r="727" spans="1:9" ht="15">
      <c r="A727" s="98">
        <v>719</v>
      </c>
      <c r="B727" s="501" t="s">
        <v>2348</v>
      </c>
      <c r="C727" s="502" t="s">
        <v>1381</v>
      </c>
      <c r="D727" s="532" t="s">
        <v>2349</v>
      </c>
      <c r="E727" s="494" t="s">
        <v>828</v>
      </c>
      <c r="F727" s="98" t="s">
        <v>333</v>
      </c>
      <c r="G727" s="495">
        <f t="shared" si="21"/>
        <v>100</v>
      </c>
      <c r="H727" s="504">
        <v>80</v>
      </c>
      <c r="I727" s="364">
        <f t="shared" si="22"/>
        <v>20</v>
      </c>
    </row>
    <row r="728" spans="1:9" ht="15">
      <c r="A728" s="98">
        <v>720</v>
      </c>
      <c r="B728" s="501" t="s">
        <v>2350</v>
      </c>
      <c r="C728" s="502" t="s">
        <v>2351</v>
      </c>
      <c r="D728" s="532" t="s">
        <v>2352</v>
      </c>
      <c r="E728" s="494" t="s">
        <v>828</v>
      </c>
      <c r="F728" s="98" t="s">
        <v>333</v>
      </c>
      <c r="G728" s="495">
        <f t="shared" si="21"/>
        <v>100</v>
      </c>
      <c r="H728" s="504">
        <v>80</v>
      </c>
      <c r="I728" s="364">
        <f t="shared" si="22"/>
        <v>20</v>
      </c>
    </row>
    <row r="729" spans="1:9" ht="15">
      <c r="A729" s="98">
        <v>721</v>
      </c>
      <c r="B729" s="501" t="s">
        <v>2334</v>
      </c>
      <c r="C729" s="502" t="s">
        <v>1714</v>
      </c>
      <c r="D729" s="532" t="s">
        <v>2353</v>
      </c>
      <c r="E729" s="494" t="s">
        <v>828</v>
      </c>
      <c r="F729" s="98" t="s">
        <v>333</v>
      </c>
      <c r="G729" s="495">
        <f t="shared" si="21"/>
        <v>100</v>
      </c>
      <c r="H729" s="504">
        <v>80</v>
      </c>
      <c r="I729" s="364">
        <f t="shared" si="22"/>
        <v>20</v>
      </c>
    </row>
    <row r="730" spans="1:9" ht="15">
      <c r="A730" s="98">
        <v>722</v>
      </c>
      <c r="B730" s="501" t="s">
        <v>1090</v>
      </c>
      <c r="C730" s="502" t="s">
        <v>2354</v>
      </c>
      <c r="D730" s="532" t="s">
        <v>2355</v>
      </c>
      <c r="E730" s="494" t="s">
        <v>828</v>
      </c>
      <c r="F730" s="98" t="s">
        <v>333</v>
      </c>
      <c r="G730" s="495">
        <f t="shared" si="21"/>
        <v>100</v>
      </c>
      <c r="H730" s="504">
        <v>80</v>
      </c>
      <c r="I730" s="364">
        <f t="shared" si="22"/>
        <v>20</v>
      </c>
    </row>
    <row r="731" spans="1:9" ht="15">
      <c r="A731" s="98">
        <v>723</v>
      </c>
      <c r="B731" s="501" t="s">
        <v>2356</v>
      </c>
      <c r="C731" s="502" t="s">
        <v>2351</v>
      </c>
      <c r="D731" s="532" t="s">
        <v>2357</v>
      </c>
      <c r="E731" s="494" t="s">
        <v>828</v>
      </c>
      <c r="F731" s="98" t="s">
        <v>333</v>
      </c>
      <c r="G731" s="495">
        <f t="shared" si="21"/>
        <v>100</v>
      </c>
      <c r="H731" s="504">
        <v>80</v>
      </c>
      <c r="I731" s="364">
        <f t="shared" si="22"/>
        <v>20</v>
      </c>
    </row>
    <row r="732" spans="1:9" ht="15">
      <c r="A732" s="98">
        <v>724</v>
      </c>
      <c r="B732" s="501" t="s">
        <v>1023</v>
      </c>
      <c r="C732" s="502" t="s">
        <v>2358</v>
      </c>
      <c r="D732" s="532" t="s">
        <v>2359</v>
      </c>
      <c r="E732" s="494" t="s">
        <v>828</v>
      </c>
      <c r="F732" s="98" t="s">
        <v>333</v>
      </c>
      <c r="G732" s="495">
        <f t="shared" si="21"/>
        <v>100</v>
      </c>
      <c r="H732" s="504">
        <v>80</v>
      </c>
      <c r="I732" s="364">
        <f t="shared" si="22"/>
        <v>20</v>
      </c>
    </row>
    <row r="733" spans="1:9" ht="15">
      <c r="A733" s="98">
        <v>725</v>
      </c>
      <c r="B733" s="501" t="s">
        <v>1158</v>
      </c>
      <c r="C733" s="502" t="s">
        <v>2360</v>
      </c>
      <c r="D733" s="532" t="s">
        <v>2361</v>
      </c>
      <c r="E733" s="494" t="s">
        <v>828</v>
      </c>
      <c r="F733" s="98" t="s">
        <v>333</v>
      </c>
      <c r="G733" s="495">
        <f t="shared" si="21"/>
        <v>100</v>
      </c>
      <c r="H733" s="504">
        <v>80</v>
      </c>
      <c r="I733" s="364">
        <f t="shared" si="22"/>
        <v>20</v>
      </c>
    </row>
    <row r="734" spans="1:9" ht="15">
      <c r="A734" s="98">
        <v>726</v>
      </c>
      <c r="B734" s="501" t="s">
        <v>2362</v>
      </c>
      <c r="C734" s="502" t="s">
        <v>2363</v>
      </c>
      <c r="D734" s="532" t="s">
        <v>2364</v>
      </c>
      <c r="E734" s="494" t="s">
        <v>828</v>
      </c>
      <c r="F734" s="98" t="s">
        <v>333</v>
      </c>
      <c r="G734" s="495">
        <f t="shared" si="21"/>
        <v>100</v>
      </c>
      <c r="H734" s="504">
        <v>80</v>
      </c>
      <c r="I734" s="364">
        <f t="shared" si="22"/>
        <v>20</v>
      </c>
    </row>
    <row r="735" spans="1:9" ht="15">
      <c r="A735" s="98">
        <v>727</v>
      </c>
      <c r="B735" s="501" t="s">
        <v>994</v>
      </c>
      <c r="C735" s="502" t="s">
        <v>2365</v>
      </c>
      <c r="D735" s="532" t="s">
        <v>2366</v>
      </c>
      <c r="E735" s="494" t="s">
        <v>828</v>
      </c>
      <c r="F735" s="98" t="s">
        <v>333</v>
      </c>
      <c r="G735" s="495">
        <f t="shared" si="21"/>
        <v>100</v>
      </c>
      <c r="H735" s="504">
        <v>80</v>
      </c>
      <c r="I735" s="364">
        <f t="shared" si="22"/>
        <v>20</v>
      </c>
    </row>
    <row r="736" spans="1:9" ht="15">
      <c r="A736" s="98">
        <v>728</v>
      </c>
      <c r="B736" s="501" t="s">
        <v>1023</v>
      </c>
      <c r="C736" s="502" t="s">
        <v>2367</v>
      </c>
      <c r="D736" s="532" t="s">
        <v>2368</v>
      </c>
      <c r="E736" s="494" t="s">
        <v>828</v>
      </c>
      <c r="F736" s="98" t="s">
        <v>333</v>
      </c>
      <c r="G736" s="495">
        <f t="shared" si="21"/>
        <v>100</v>
      </c>
      <c r="H736" s="504">
        <v>80</v>
      </c>
      <c r="I736" s="364">
        <f t="shared" si="22"/>
        <v>20</v>
      </c>
    </row>
    <row r="737" spans="1:9" ht="15">
      <c r="A737" s="98">
        <v>729</v>
      </c>
      <c r="B737" s="501" t="s">
        <v>913</v>
      </c>
      <c r="C737" s="502" t="s">
        <v>2369</v>
      </c>
      <c r="D737" s="532" t="s">
        <v>2370</v>
      </c>
      <c r="E737" s="494" t="s">
        <v>828</v>
      </c>
      <c r="F737" s="98" t="s">
        <v>333</v>
      </c>
      <c r="G737" s="495">
        <f t="shared" si="21"/>
        <v>100</v>
      </c>
      <c r="H737" s="504">
        <v>80</v>
      </c>
      <c r="I737" s="364">
        <f t="shared" si="22"/>
        <v>20</v>
      </c>
    </row>
    <row r="738" spans="1:9" ht="15">
      <c r="A738" s="98">
        <v>730</v>
      </c>
      <c r="B738" s="501" t="s">
        <v>2371</v>
      </c>
      <c r="C738" s="502" t="s">
        <v>2372</v>
      </c>
      <c r="D738" s="532" t="s">
        <v>2373</v>
      </c>
      <c r="E738" s="494" t="s">
        <v>828</v>
      </c>
      <c r="F738" s="98" t="s">
        <v>333</v>
      </c>
      <c r="G738" s="495">
        <f t="shared" si="21"/>
        <v>100</v>
      </c>
      <c r="H738" s="504">
        <v>80</v>
      </c>
      <c r="I738" s="364">
        <f t="shared" si="22"/>
        <v>20</v>
      </c>
    </row>
    <row r="739" spans="1:9" ht="15">
      <c r="A739" s="98">
        <v>731</v>
      </c>
      <c r="B739" s="501" t="s">
        <v>2374</v>
      </c>
      <c r="C739" s="502" t="s">
        <v>2302</v>
      </c>
      <c r="D739" s="532" t="s">
        <v>2375</v>
      </c>
      <c r="E739" s="494" t="s">
        <v>828</v>
      </c>
      <c r="F739" s="98" t="s">
        <v>333</v>
      </c>
      <c r="G739" s="495">
        <f t="shared" si="21"/>
        <v>100</v>
      </c>
      <c r="H739" s="504">
        <v>80</v>
      </c>
      <c r="I739" s="364">
        <f t="shared" si="22"/>
        <v>20</v>
      </c>
    </row>
    <row r="740" spans="1:9" ht="15">
      <c r="A740" s="98">
        <v>732</v>
      </c>
      <c r="B740" s="501" t="s">
        <v>1168</v>
      </c>
      <c r="C740" s="502" t="s">
        <v>1381</v>
      </c>
      <c r="D740" s="532" t="s">
        <v>2376</v>
      </c>
      <c r="E740" s="494" t="s">
        <v>828</v>
      </c>
      <c r="F740" s="98" t="s">
        <v>333</v>
      </c>
      <c r="G740" s="495">
        <f t="shared" si="21"/>
        <v>100</v>
      </c>
      <c r="H740" s="504">
        <v>80</v>
      </c>
      <c r="I740" s="364">
        <f t="shared" si="22"/>
        <v>20</v>
      </c>
    </row>
    <row r="741" spans="1:9" ht="15">
      <c r="A741" s="98">
        <v>733</v>
      </c>
      <c r="B741" s="501" t="s">
        <v>1045</v>
      </c>
      <c r="C741" s="502" t="s">
        <v>2302</v>
      </c>
      <c r="D741" s="532" t="s">
        <v>2377</v>
      </c>
      <c r="E741" s="494" t="s">
        <v>828</v>
      </c>
      <c r="F741" s="98" t="s">
        <v>333</v>
      </c>
      <c r="G741" s="495">
        <f t="shared" si="21"/>
        <v>100</v>
      </c>
      <c r="H741" s="504">
        <v>80</v>
      </c>
      <c r="I741" s="364">
        <f t="shared" si="22"/>
        <v>20</v>
      </c>
    </row>
    <row r="742" spans="1:9" ht="15">
      <c r="A742" s="98">
        <v>734</v>
      </c>
      <c r="B742" s="501" t="s">
        <v>913</v>
      </c>
      <c r="C742" s="502" t="s">
        <v>2378</v>
      </c>
      <c r="D742" s="532" t="s">
        <v>2379</v>
      </c>
      <c r="E742" s="494" t="s">
        <v>828</v>
      </c>
      <c r="F742" s="98" t="s">
        <v>333</v>
      </c>
      <c r="G742" s="495">
        <f t="shared" si="21"/>
        <v>100</v>
      </c>
      <c r="H742" s="504">
        <v>80</v>
      </c>
      <c r="I742" s="364">
        <f t="shared" si="22"/>
        <v>20</v>
      </c>
    </row>
    <row r="743" spans="1:9" ht="15">
      <c r="A743" s="98">
        <v>735</v>
      </c>
      <c r="B743" s="501" t="s">
        <v>1441</v>
      </c>
      <c r="C743" s="502" t="s">
        <v>2380</v>
      </c>
      <c r="D743" s="532" t="s">
        <v>2381</v>
      </c>
      <c r="E743" s="494" t="s">
        <v>828</v>
      </c>
      <c r="F743" s="98" t="s">
        <v>333</v>
      </c>
      <c r="G743" s="495">
        <f t="shared" si="21"/>
        <v>100</v>
      </c>
      <c r="H743" s="504">
        <v>80</v>
      </c>
      <c r="I743" s="364">
        <f t="shared" si="22"/>
        <v>20</v>
      </c>
    </row>
    <row r="744" spans="1:9" ht="15">
      <c r="A744" s="98">
        <v>736</v>
      </c>
      <c r="B744" s="501" t="s">
        <v>551</v>
      </c>
      <c r="C744" s="502" t="s">
        <v>2382</v>
      </c>
      <c r="D744" s="532" t="s">
        <v>2383</v>
      </c>
      <c r="E744" s="494" t="s">
        <v>828</v>
      </c>
      <c r="F744" s="98" t="s">
        <v>333</v>
      </c>
      <c r="G744" s="495">
        <f t="shared" si="21"/>
        <v>100</v>
      </c>
      <c r="H744" s="504">
        <v>80</v>
      </c>
      <c r="I744" s="364">
        <f t="shared" si="22"/>
        <v>20</v>
      </c>
    </row>
    <row r="745" spans="1:9" ht="15">
      <c r="A745" s="98">
        <v>737</v>
      </c>
      <c r="B745" s="501" t="s">
        <v>2384</v>
      </c>
      <c r="C745" s="502" t="s">
        <v>2385</v>
      </c>
      <c r="D745" s="532" t="s">
        <v>2386</v>
      </c>
      <c r="E745" s="494" t="s">
        <v>828</v>
      </c>
      <c r="F745" s="98" t="s">
        <v>333</v>
      </c>
      <c r="G745" s="495">
        <f t="shared" si="21"/>
        <v>100</v>
      </c>
      <c r="H745" s="504">
        <v>80</v>
      </c>
      <c r="I745" s="364">
        <f t="shared" si="22"/>
        <v>20</v>
      </c>
    </row>
    <row r="746" spans="1:9" ht="15">
      <c r="A746" s="98">
        <v>738</v>
      </c>
      <c r="B746" s="501" t="s">
        <v>1011</v>
      </c>
      <c r="C746" s="502" t="s">
        <v>2387</v>
      </c>
      <c r="D746" s="532" t="s">
        <v>2388</v>
      </c>
      <c r="E746" s="494" t="s">
        <v>828</v>
      </c>
      <c r="F746" s="98" t="s">
        <v>333</v>
      </c>
      <c r="G746" s="495">
        <f t="shared" si="21"/>
        <v>100</v>
      </c>
      <c r="H746" s="504">
        <v>80</v>
      </c>
      <c r="I746" s="364">
        <f t="shared" si="22"/>
        <v>20</v>
      </c>
    </row>
    <row r="747" spans="1:9" ht="15">
      <c r="A747" s="98">
        <v>739</v>
      </c>
      <c r="B747" s="506" t="s">
        <v>2389</v>
      </c>
      <c r="C747" s="502" t="s">
        <v>2390</v>
      </c>
      <c r="D747" s="532" t="s">
        <v>2391</v>
      </c>
      <c r="E747" s="494" t="s">
        <v>828</v>
      </c>
      <c r="F747" s="98" t="s">
        <v>333</v>
      </c>
      <c r="G747" s="495">
        <f t="shared" si="21"/>
        <v>100</v>
      </c>
      <c r="H747" s="504">
        <v>80</v>
      </c>
      <c r="I747" s="364">
        <f t="shared" si="22"/>
        <v>20</v>
      </c>
    </row>
    <row r="748" spans="1:9" ht="15">
      <c r="A748" s="98">
        <v>740</v>
      </c>
      <c r="B748" s="530" t="s">
        <v>2253</v>
      </c>
      <c r="C748" s="530" t="s">
        <v>2392</v>
      </c>
      <c r="D748" s="531" t="s">
        <v>2393</v>
      </c>
      <c r="E748" s="494" t="s">
        <v>828</v>
      </c>
      <c r="F748" s="98" t="s">
        <v>333</v>
      </c>
      <c r="G748" s="495">
        <f t="shared" si="21"/>
        <v>150</v>
      </c>
      <c r="H748" s="504">
        <v>120</v>
      </c>
      <c r="I748" s="364">
        <f t="shared" si="22"/>
        <v>30</v>
      </c>
    </row>
    <row r="749" spans="1:9" ht="15">
      <c r="A749" s="98">
        <v>741</v>
      </c>
      <c r="B749" s="501" t="s">
        <v>997</v>
      </c>
      <c r="C749" s="502" t="s">
        <v>2394</v>
      </c>
      <c r="D749" s="503" t="s">
        <v>2395</v>
      </c>
      <c r="E749" s="494" t="s">
        <v>828</v>
      </c>
      <c r="F749" s="98" t="s">
        <v>333</v>
      </c>
      <c r="G749" s="495">
        <f t="shared" si="21"/>
        <v>100</v>
      </c>
      <c r="H749" s="504">
        <v>80</v>
      </c>
      <c r="I749" s="364">
        <f t="shared" si="22"/>
        <v>20</v>
      </c>
    </row>
    <row r="750" spans="1:9" ht="15">
      <c r="A750" s="98">
        <v>742</v>
      </c>
      <c r="B750" s="501" t="s">
        <v>1090</v>
      </c>
      <c r="C750" s="502" t="s">
        <v>1269</v>
      </c>
      <c r="D750" s="503" t="s">
        <v>2396</v>
      </c>
      <c r="E750" s="494" t="s">
        <v>828</v>
      </c>
      <c r="F750" s="98" t="s">
        <v>333</v>
      </c>
      <c r="G750" s="495">
        <f t="shared" si="21"/>
        <v>100</v>
      </c>
      <c r="H750" s="504">
        <v>80</v>
      </c>
      <c r="I750" s="364">
        <f t="shared" si="22"/>
        <v>20</v>
      </c>
    </row>
    <row r="751" spans="1:9" ht="15">
      <c r="A751" s="98">
        <v>743</v>
      </c>
      <c r="B751" s="501" t="s">
        <v>994</v>
      </c>
      <c r="C751" s="502" t="s">
        <v>1205</v>
      </c>
      <c r="D751" s="503" t="s">
        <v>2397</v>
      </c>
      <c r="E751" s="494" t="s">
        <v>828</v>
      </c>
      <c r="F751" s="98" t="s">
        <v>333</v>
      </c>
      <c r="G751" s="495">
        <f t="shared" si="21"/>
        <v>100</v>
      </c>
      <c r="H751" s="504">
        <v>80</v>
      </c>
      <c r="I751" s="364">
        <f t="shared" si="22"/>
        <v>20</v>
      </c>
    </row>
    <row r="752" spans="1:9" ht="15">
      <c r="A752" s="98">
        <v>744</v>
      </c>
      <c r="B752" s="501" t="s">
        <v>2398</v>
      </c>
      <c r="C752" s="502" t="s">
        <v>2399</v>
      </c>
      <c r="D752" s="503" t="s">
        <v>2400</v>
      </c>
      <c r="E752" s="494" t="s">
        <v>828</v>
      </c>
      <c r="F752" s="98" t="s">
        <v>333</v>
      </c>
      <c r="G752" s="495">
        <f t="shared" si="21"/>
        <v>100</v>
      </c>
      <c r="H752" s="504">
        <v>80</v>
      </c>
      <c r="I752" s="364">
        <f t="shared" si="22"/>
        <v>20</v>
      </c>
    </row>
    <row r="753" spans="1:9" ht="15">
      <c r="A753" s="98">
        <v>745</v>
      </c>
      <c r="B753" s="501" t="s">
        <v>979</v>
      </c>
      <c r="C753" s="502" t="s">
        <v>2401</v>
      </c>
      <c r="D753" s="503" t="s">
        <v>2402</v>
      </c>
      <c r="E753" s="494" t="s">
        <v>828</v>
      </c>
      <c r="F753" s="98" t="s">
        <v>333</v>
      </c>
      <c r="G753" s="495">
        <f t="shared" si="21"/>
        <v>100</v>
      </c>
      <c r="H753" s="504">
        <v>80</v>
      </c>
      <c r="I753" s="364">
        <f t="shared" si="22"/>
        <v>20</v>
      </c>
    </row>
    <row r="754" spans="1:9" ht="15">
      <c r="A754" s="98">
        <v>746</v>
      </c>
      <c r="B754" s="501" t="s">
        <v>1113</v>
      </c>
      <c r="C754" s="502" t="s">
        <v>2403</v>
      </c>
      <c r="D754" s="503" t="s">
        <v>2404</v>
      </c>
      <c r="E754" s="494" t="s">
        <v>828</v>
      </c>
      <c r="F754" s="98" t="s">
        <v>333</v>
      </c>
      <c r="G754" s="495">
        <f t="shared" si="21"/>
        <v>100</v>
      </c>
      <c r="H754" s="504">
        <v>80</v>
      </c>
      <c r="I754" s="364">
        <f t="shared" si="22"/>
        <v>20</v>
      </c>
    </row>
    <row r="755" spans="1:9" ht="15">
      <c r="A755" s="98">
        <v>747</v>
      </c>
      <c r="B755" s="501" t="s">
        <v>2405</v>
      </c>
      <c r="C755" s="502" t="s">
        <v>2406</v>
      </c>
      <c r="D755" s="503" t="s">
        <v>2407</v>
      </c>
      <c r="E755" s="494" t="s">
        <v>828</v>
      </c>
      <c r="F755" s="98" t="s">
        <v>333</v>
      </c>
      <c r="G755" s="495">
        <f t="shared" si="21"/>
        <v>100</v>
      </c>
      <c r="H755" s="504">
        <v>80</v>
      </c>
      <c r="I755" s="364">
        <f t="shared" si="22"/>
        <v>20</v>
      </c>
    </row>
    <row r="756" spans="1:9" ht="15">
      <c r="A756" s="98">
        <v>748</v>
      </c>
      <c r="B756" s="501" t="s">
        <v>1776</v>
      </c>
      <c r="C756" s="502" t="s">
        <v>2408</v>
      </c>
      <c r="D756" s="503" t="s">
        <v>2409</v>
      </c>
      <c r="E756" s="494" t="s">
        <v>828</v>
      </c>
      <c r="F756" s="98" t="s">
        <v>333</v>
      </c>
      <c r="G756" s="495">
        <f t="shared" si="21"/>
        <v>100</v>
      </c>
      <c r="H756" s="504">
        <v>80</v>
      </c>
      <c r="I756" s="364">
        <f t="shared" si="22"/>
        <v>20</v>
      </c>
    </row>
    <row r="757" spans="1:9" ht="15">
      <c r="A757" s="98">
        <v>749</v>
      </c>
      <c r="B757" s="501" t="s">
        <v>979</v>
      </c>
      <c r="C757" s="508" t="s">
        <v>1586</v>
      </c>
      <c r="D757" s="503" t="s">
        <v>2410</v>
      </c>
      <c r="E757" s="494" t="s">
        <v>828</v>
      </c>
      <c r="F757" s="98" t="s">
        <v>333</v>
      </c>
      <c r="G757" s="495">
        <f t="shared" si="21"/>
        <v>100</v>
      </c>
      <c r="H757" s="504">
        <v>80</v>
      </c>
      <c r="I757" s="364">
        <f t="shared" si="22"/>
        <v>20</v>
      </c>
    </row>
    <row r="758" spans="1:9" ht="15">
      <c r="A758" s="98">
        <v>750</v>
      </c>
      <c r="B758" s="501" t="s">
        <v>1113</v>
      </c>
      <c r="C758" s="502" t="s">
        <v>2411</v>
      </c>
      <c r="D758" s="503" t="s">
        <v>2412</v>
      </c>
      <c r="E758" s="494" t="s">
        <v>828</v>
      </c>
      <c r="F758" s="98" t="s">
        <v>333</v>
      </c>
      <c r="G758" s="495">
        <f t="shared" si="21"/>
        <v>100</v>
      </c>
      <c r="H758" s="504">
        <v>80</v>
      </c>
      <c r="I758" s="364">
        <f t="shared" si="22"/>
        <v>20</v>
      </c>
    </row>
    <row r="759" spans="1:9" ht="15">
      <c r="A759" s="98">
        <v>751</v>
      </c>
      <c r="B759" s="501" t="s">
        <v>1084</v>
      </c>
      <c r="C759" s="502" t="s">
        <v>2109</v>
      </c>
      <c r="D759" s="503" t="s">
        <v>2413</v>
      </c>
      <c r="E759" s="494" t="s">
        <v>828</v>
      </c>
      <c r="F759" s="98" t="s">
        <v>333</v>
      </c>
      <c r="G759" s="495">
        <f t="shared" si="21"/>
        <v>100</v>
      </c>
      <c r="H759" s="504">
        <v>80</v>
      </c>
      <c r="I759" s="364">
        <f t="shared" si="22"/>
        <v>20</v>
      </c>
    </row>
    <row r="760" spans="1:9" ht="15">
      <c r="A760" s="98">
        <v>752</v>
      </c>
      <c r="B760" s="501" t="s">
        <v>979</v>
      </c>
      <c r="C760" s="502" t="s">
        <v>945</v>
      </c>
      <c r="D760" s="503" t="s">
        <v>2414</v>
      </c>
      <c r="E760" s="494" t="s">
        <v>828</v>
      </c>
      <c r="F760" s="98" t="s">
        <v>333</v>
      </c>
      <c r="G760" s="495">
        <f t="shared" si="21"/>
        <v>100</v>
      </c>
      <c r="H760" s="504">
        <v>80</v>
      </c>
      <c r="I760" s="364">
        <f t="shared" si="22"/>
        <v>20</v>
      </c>
    </row>
    <row r="761" spans="1:9" ht="15">
      <c r="A761" s="98">
        <v>753</v>
      </c>
      <c r="B761" s="530"/>
      <c r="C761" s="530"/>
      <c r="D761" s="541"/>
      <c r="E761" s="494" t="s">
        <v>828</v>
      </c>
      <c r="F761" s="98" t="s">
        <v>333</v>
      </c>
      <c r="G761" s="495">
        <f t="shared" si="21"/>
        <v>100</v>
      </c>
      <c r="H761" s="504">
        <v>80</v>
      </c>
      <c r="I761" s="364">
        <f t="shared" si="22"/>
        <v>20</v>
      </c>
    </row>
    <row r="762" spans="1:9" ht="15">
      <c r="A762" s="98">
        <v>754</v>
      </c>
      <c r="B762" s="501" t="s">
        <v>913</v>
      </c>
      <c r="C762" s="502" t="s">
        <v>1748</v>
      </c>
      <c r="D762" s="503" t="s">
        <v>2415</v>
      </c>
      <c r="E762" s="494" t="s">
        <v>828</v>
      </c>
      <c r="F762" s="98" t="s">
        <v>333</v>
      </c>
      <c r="G762" s="495">
        <f t="shared" si="21"/>
        <v>100</v>
      </c>
      <c r="H762" s="504">
        <v>80</v>
      </c>
      <c r="I762" s="364">
        <f t="shared" si="22"/>
        <v>20</v>
      </c>
    </row>
    <row r="763" spans="1:9" ht="15">
      <c r="A763" s="98">
        <v>755</v>
      </c>
      <c r="B763" s="501" t="s">
        <v>1539</v>
      </c>
      <c r="C763" s="502" t="s">
        <v>2416</v>
      </c>
      <c r="D763" s="503" t="s">
        <v>2417</v>
      </c>
      <c r="E763" s="494" t="s">
        <v>828</v>
      </c>
      <c r="F763" s="98" t="s">
        <v>333</v>
      </c>
      <c r="G763" s="495">
        <f t="shared" si="21"/>
        <v>100</v>
      </c>
      <c r="H763" s="504">
        <v>80</v>
      </c>
      <c r="I763" s="364">
        <f t="shared" si="22"/>
        <v>20</v>
      </c>
    </row>
    <row r="764" spans="1:9" ht="15">
      <c r="A764" s="98">
        <v>756</v>
      </c>
      <c r="B764" s="501" t="s">
        <v>887</v>
      </c>
      <c r="C764" s="502" t="s">
        <v>1368</v>
      </c>
      <c r="D764" s="503" t="s">
        <v>2418</v>
      </c>
      <c r="E764" s="494" t="s">
        <v>828</v>
      </c>
      <c r="F764" s="98" t="s">
        <v>333</v>
      </c>
      <c r="G764" s="495">
        <f t="shared" si="21"/>
        <v>100</v>
      </c>
      <c r="H764" s="504">
        <v>80</v>
      </c>
      <c r="I764" s="364">
        <f t="shared" si="22"/>
        <v>20</v>
      </c>
    </row>
    <row r="765" spans="1:9" ht="15">
      <c r="A765" s="98">
        <v>757</v>
      </c>
      <c r="B765" s="501" t="s">
        <v>1462</v>
      </c>
      <c r="C765" s="502" t="s">
        <v>2419</v>
      </c>
      <c r="D765" s="503" t="s">
        <v>2420</v>
      </c>
      <c r="E765" s="494" t="s">
        <v>828</v>
      </c>
      <c r="F765" s="98" t="s">
        <v>333</v>
      </c>
      <c r="G765" s="495">
        <f t="shared" ref="G765:G828" si="23">H765/0.8</f>
        <v>100</v>
      </c>
      <c r="H765" s="504">
        <v>80</v>
      </c>
      <c r="I765" s="364">
        <f t="shared" ref="I765:I828" si="24">H765*0.25</f>
        <v>20</v>
      </c>
    </row>
    <row r="766" spans="1:9" ht="15">
      <c r="A766" s="98">
        <v>758</v>
      </c>
      <c r="B766" s="501" t="s">
        <v>942</v>
      </c>
      <c r="C766" s="502" t="s">
        <v>1205</v>
      </c>
      <c r="D766" s="503" t="s">
        <v>2421</v>
      </c>
      <c r="E766" s="494" t="s">
        <v>828</v>
      </c>
      <c r="F766" s="98" t="s">
        <v>333</v>
      </c>
      <c r="G766" s="495">
        <f t="shared" si="23"/>
        <v>100</v>
      </c>
      <c r="H766" s="504">
        <v>80</v>
      </c>
      <c r="I766" s="364">
        <f t="shared" si="24"/>
        <v>20</v>
      </c>
    </row>
    <row r="767" spans="1:9" ht="15">
      <c r="A767" s="98">
        <v>759</v>
      </c>
      <c r="B767" s="501" t="s">
        <v>1255</v>
      </c>
      <c r="C767" s="502" t="s">
        <v>2422</v>
      </c>
      <c r="D767" s="503" t="s">
        <v>2423</v>
      </c>
      <c r="E767" s="494" t="s">
        <v>828</v>
      </c>
      <c r="F767" s="98" t="s">
        <v>333</v>
      </c>
      <c r="G767" s="495">
        <f t="shared" si="23"/>
        <v>100</v>
      </c>
      <c r="H767" s="504">
        <v>80</v>
      </c>
      <c r="I767" s="364">
        <f t="shared" si="24"/>
        <v>20</v>
      </c>
    </row>
    <row r="768" spans="1:9" ht="15">
      <c r="A768" s="98">
        <v>760</v>
      </c>
      <c r="B768" s="501" t="s">
        <v>2424</v>
      </c>
      <c r="C768" s="502" t="s">
        <v>2425</v>
      </c>
      <c r="D768" s="503" t="s">
        <v>2426</v>
      </c>
      <c r="E768" s="494" t="s">
        <v>828</v>
      </c>
      <c r="F768" s="98" t="s">
        <v>333</v>
      </c>
      <c r="G768" s="495">
        <f t="shared" si="23"/>
        <v>100</v>
      </c>
      <c r="H768" s="504">
        <v>80</v>
      </c>
      <c r="I768" s="364">
        <f t="shared" si="24"/>
        <v>20</v>
      </c>
    </row>
    <row r="769" spans="1:9" ht="15">
      <c r="A769" s="98">
        <v>761</v>
      </c>
      <c r="B769" s="501" t="s">
        <v>991</v>
      </c>
      <c r="C769" s="502" t="s">
        <v>963</v>
      </c>
      <c r="D769" s="503" t="s">
        <v>2427</v>
      </c>
      <c r="E769" s="494" t="s">
        <v>828</v>
      </c>
      <c r="F769" s="98" t="s">
        <v>333</v>
      </c>
      <c r="G769" s="495">
        <f t="shared" si="23"/>
        <v>100</v>
      </c>
      <c r="H769" s="504">
        <v>80</v>
      </c>
      <c r="I769" s="364">
        <f t="shared" si="24"/>
        <v>20</v>
      </c>
    </row>
    <row r="770" spans="1:9" ht="15">
      <c r="A770" s="98">
        <v>762</v>
      </c>
      <c r="B770" s="501" t="s">
        <v>1202</v>
      </c>
      <c r="C770" s="502" t="s">
        <v>2428</v>
      </c>
      <c r="D770" s="503" t="s">
        <v>2429</v>
      </c>
      <c r="E770" s="494" t="s">
        <v>828</v>
      </c>
      <c r="F770" s="98" t="s">
        <v>333</v>
      </c>
      <c r="G770" s="495">
        <f t="shared" si="23"/>
        <v>100</v>
      </c>
      <c r="H770" s="504">
        <v>80</v>
      </c>
      <c r="I770" s="364">
        <f t="shared" si="24"/>
        <v>20</v>
      </c>
    </row>
    <row r="771" spans="1:9" ht="15">
      <c r="A771" s="98">
        <v>763</v>
      </c>
      <c r="B771" s="501" t="s">
        <v>817</v>
      </c>
      <c r="C771" s="508" t="s">
        <v>2430</v>
      </c>
      <c r="D771" s="505" t="s">
        <v>2431</v>
      </c>
      <c r="E771" s="494" t="s">
        <v>828</v>
      </c>
      <c r="F771" s="98" t="s">
        <v>333</v>
      </c>
      <c r="G771" s="495">
        <f t="shared" si="23"/>
        <v>100</v>
      </c>
      <c r="H771" s="504">
        <v>80</v>
      </c>
      <c r="I771" s="364">
        <f t="shared" si="24"/>
        <v>20</v>
      </c>
    </row>
    <row r="772" spans="1:9" ht="15">
      <c r="A772" s="98">
        <v>764</v>
      </c>
      <c r="B772" s="501" t="s">
        <v>1456</v>
      </c>
      <c r="C772" s="508" t="s">
        <v>2432</v>
      </c>
      <c r="D772" s="505" t="s">
        <v>2433</v>
      </c>
      <c r="E772" s="494" t="s">
        <v>828</v>
      </c>
      <c r="F772" s="98" t="s">
        <v>333</v>
      </c>
      <c r="G772" s="495">
        <f t="shared" si="23"/>
        <v>100</v>
      </c>
      <c r="H772" s="504">
        <v>80</v>
      </c>
      <c r="I772" s="364">
        <f t="shared" si="24"/>
        <v>20</v>
      </c>
    </row>
    <row r="773" spans="1:9" ht="15">
      <c r="A773" s="98">
        <v>765</v>
      </c>
      <c r="B773" s="506" t="s">
        <v>979</v>
      </c>
      <c r="C773" s="502" t="s">
        <v>2434</v>
      </c>
      <c r="D773" s="507" t="s">
        <v>2435</v>
      </c>
      <c r="E773" s="494" t="s">
        <v>828</v>
      </c>
      <c r="F773" s="98" t="s">
        <v>333</v>
      </c>
      <c r="G773" s="495">
        <f t="shared" si="23"/>
        <v>100</v>
      </c>
      <c r="H773" s="504">
        <v>80</v>
      </c>
      <c r="I773" s="364">
        <f t="shared" si="24"/>
        <v>20</v>
      </c>
    </row>
    <row r="774" spans="1:9" ht="15">
      <c r="A774" s="98">
        <v>766</v>
      </c>
      <c r="B774" s="501" t="s">
        <v>2436</v>
      </c>
      <c r="C774" s="502" t="s">
        <v>2437</v>
      </c>
      <c r="D774" s="503" t="s">
        <v>2438</v>
      </c>
      <c r="E774" s="494" t="s">
        <v>828</v>
      </c>
      <c r="F774" s="98" t="s">
        <v>333</v>
      </c>
      <c r="G774" s="495">
        <f t="shared" si="23"/>
        <v>100</v>
      </c>
      <c r="H774" s="504">
        <v>80</v>
      </c>
      <c r="I774" s="364">
        <f t="shared" si="24"/>
        <v>20</v>
      </c>
    </row>
    <row r="775" spans="1:9" ht="15">
      <c r="A775" s="98">
        <v>767</v>
      </c>
      <c r="B775" s="501" t="s">
        <v>1186</v>
      </c>
      <c r="C775" s="502" t="s">
        <v>2439</v>
      </c>
      <c r="D775" s="503" t="s">
        <v>2440</v>
      </c>
      <c r="E775" s="494" t="s">
        <v>828</v>
      </c>
      <c r="F775" s="98" t="s">
        <v>333</v>
      </c>
      <c r="G775" s="495">
        <f t="shared" si="23"/>
        <v>100</v>
      </c>
      <c r="H775" s="504">
        <v>80</v>
      </c>
      <c r="I775" s="364">
        <f t="shared" si="24"/>
        <v>20</v>
      </c>
    </row>
    <row r="776" spans="1:9" ht="15">
      <c r="A776" s="98">
        <v>768</v>
      </c>
      <c r="B776" s="501" t="s">
        <v>2441</v>
      </c>
      <c r="C776" s="502" t="s">
        <v>2442</v>
      </c>
      <c r="D776" s="503" t="s">
        <v>2443</v>
      </c>
      <c r="E776" s="494" t="s">
        <v>828</v>
      </c>
      <c r="F776" s="98" t="s">
        <v>333</v>
      </c>
      <c r="G776" s="495">
        <f t="shared" si="23"/>
        <v>100</v>
      </c>
      <c r="H776" s="504">
        <v>80</v>
      </c>
      <c r="I776" s="364">
        <f t="shared" si="24"/>
        <v>20</v>
      </c>
    </row>
    <row r="777" spans="1:9" ht="15">
      <c r="A777" s="98">
        <v>769</v>
      </c>
      <c r="B777" s="501" t="s">
        <v>2444</v>
      </c>
      <c r="C777" s="502" t="s">
        <v>2445</v>
      </c>
      <c r="D777" s="503" t="s">
        <v>2446</v>
      </c>
      <c r="E777" s="494" t="s">
        <v>828</v>
      </c>
      <c r="F777" s="98" t="s">
        <v>333</v>
      </c>
      <c r="G777" s="495">
        <f t="shared" si="23"/>
        <v>100</v>
      </c>
      <c r="H777" s="504">
        <v>80</v>
      </c>
      <c r="I777" s="364">
        <f t="shared" si="24"/>
        <v>20</v>
      </c>
    </row>
    <row r="778" spans="1:9" ht="15">
      <c r="A778" s="98">
        <v>770</v>
      </c>
      <c r="B778" s="501" t="s">
        <v>1539</v>
      </c>
      <c r="C778" s="502" t="s">
        <v>2447</v>
      </c>
      <c r="D778" s="503" t="s">
        <v>2448</v>
      </c>
      <c r="E778" s="494" t="s">
        <v>828</v>
      </c>
      <c r="F778" s="98" t="s">
        <v>333</v>
      </c>
      <c r="G778" s="495">
        <f t="shared" si="23"/>
        <v>100</v>
      </c>
      <c r="H778" s="504">
        <v>80</v>
      </c>
      <c r="I778" s="364">
        <f t="shared" si="24"/>
        <v>20</v>
      </c>
    </row>
    <row r="779" spans="1:9" ht="15">
      <c r="A779" s="98">
        <v>771</v>
      </c>
      <c r="B779" s="501" t="s">
        <v>1260</v>
      </c>
      <c r="C779" s="502" t="s">
        <v>2143</v>
      </c>
      <c r="D779" s="503" t="s">
        <v>2449</v>
      </c>
      <c r="E779" s="494" t="s">
        <v>828</v>
      </c>
      <c r="F779" s="98" t="s">
        <v>333</v>
      </c>
      <c r="G779" s="495">
        <f t="shared" si="23"/>
        <v>100</v>
      </c>
      <c r="H779" s="504">
        <v>80</v>
      </c>
      <c r="I779" s="364">
        <f t="shared" si="24"/>
        <v>20</v>
      </c>
    </row>
    <row r="780" spans="1:9" ht="15">
      <c r="A780" s="98">
        <v>772</v>
      </c>
      <c r="B780" s="501" t="s">
        <v>1414</v>
      </c>
      <c r="C780" s="502" t="s">
        <v>1720</v>
      </c>
      <c r="D780" s="503" t="s">
        <v>2450</v>
      </c>
      <c r="E780" s="494" t="s">
        <v>828</v>
      </c>
      <c r="F780" s="98" t="s">
        <v>333</v>
      </c>
      <c r="G780" s="495">
        <f t="shared" si="23"/>
        <v>100</v>
      </c>
      <c r="H780" s="504">
        <v>80</v>
      </c>
      <c r="I780" s="364">
        <f t="shared" si="24"/>
        <v>20</v>
      </c>
    </row>
    <row r="781" spans="1:9" ht="15">
      <c r="A781" s="98">
        <v>773</v>
      </c>
      <c r="B781" s="501" t="s">
        <v>2316</v>
      </c>
      <c r="C781" s="502" t="s">
        <v>2451</v>
      </c>
      <c r="D781" s="503" t="s">
        <v>2452</v>
      </c>
      <c r="E781" s="494" t="s">
        <v>828</v>
      </c>
      <c r="F781" s="98" t="s">
        <v>333</v>
      </c>
      <c r="G781" s="495">
        <f t="shared" si="23"/>
        <v>100</v>
      </c>
      <c r="H781" s="504">
        <v>80</v>
      </c>
      <c r="I781" s="364">
        <f t="shared" si="24"/>
        <v>20</v>
      </c>
    </row>
    <row r="782" spans="1:9" ht="15">
      <c r="A782" s="98">
        <v>774</v>
      </c>
      <c r="B782" s="501" t="s">
        <v>551</v>
      </c>
      <c r="C782" s="502" t="s">
        <v>2453</v>
      </c>
      <c r="D782" s="503" t="s">
        <v>2454</v>
      </c>
      <c r="E782" s="494" t="s">
        <v>828</v>
      </c>
      <c r="F782" s="98" t="s">
        <v>333</v>
      </c>
      <c r="G782" s="495">
        <f t="shared" si="23"/>
        <v>100</v>
      </c>
      <c r="H782" s="504">
        <v>80</v>
      </c>
      <c r="I782" s="364">
        <f t="shared" si="24"/>
        <v>20</v>
      </c>
    </row>
    <row r="783" spans="1:9" ht="15">
      <c r="A783" s="98">
        <v>775</v>
      </c>
      <c r="B783" s="501" t="s">
        <v>1394</v>
      </c>
      <c r="C783" s="508" t="s">
        <v>2455</v>
      </c>
      <c r="D783" s="503" t="s">
        <v>2456</v>
      </c>
      <c r="E783" s="494" t="s">
        <v>828</v>
      </c>
      <c r="F783" s="98" t="s">
        <v>333</v>
      </c>
      <c r="G783" s="495">
        <f t="shared" si="23"/>
        <v>100</v>
      </c>
      <c r="H783" s="504">
        <v>80</v>
      </c>
      <c r="I783" s="364">
        <f t="shared" si="24"/>
        <v>20</v>
      </c>
    </row>
    <row r="784" spans="1:9" ht="15">
      <c r="A784" s="98">
        <v>776</v>
      </c>
      <c r="B784" s="501" t="s">
        <v>1462</v>
      </c>
      <c r="C784" s="508" t="s">
        <v>2457</v>
      </c>
      <c r="D784" s="503" t="s">
        <v>2458</v>
      </c>
      <c r="E784" s="494" t="s">
        <v>828</v>
      </c>
      <c r="F784" s="98" t="s">
        <v>333</v>
      </c>
      <c r="G784" s="495">
        <f t="shared" si="23"/>
        <v>100</v>
      </c>
      <c r="H784" s="504">
        <v>80</v>
      </c>
      <c r="I784" s="364">
        <f t="shared" si="24"/>
        <v>20</v>
      </c>
    </row>
    <row r="785" spans="1:9" ht="15">
      <c r="A785" s="98">
        <v>777</v>
      </c>
      <c r="B785" s="501" t="s">
        <v>952</v>
      </c>
      <c r="C785" s="502" t="s">
        <v>2459</v>
      </c>
      <c r="D785" s="503" t="s">
        <v>2460</v>
      </c>
      <c r="E785" s="494" t="s">
        <v>828</v>
      </c>
      <c r="F785" s="98" t="s">
        <v>333</v>
      </c>
      <c r="G785" s="495">
        <f t="shared" si="23"/>
        <v>100</v>
      </c>
      <c r="H785" s="504">
        <v>80</v>
      </c>
      <c r="I785" s="364">
        <f t="shared" si="24"/>
        <v>20</v>
      </c>
    </row>
    <row r="786" spans="1:9" ht="15">
      <c r="A786" s="98">
        <v>778</v>
      </c>
      <c r="B786" s="501" t="s">
        <v>843</v>
      </c>
      <c r="C786" s="502" t="s">
        <v>2461</v>
      </c>
      <c r="D786" s="503" t="s">
        <v>2462</v>
      </c>
      <c r="E786" s="494" t="s">
        <v>828</v>
      </c>
      <c r="F786" s="98" t="s">
        <v>333</v>
      </c>
      <c r="G786" s="495">
        <f t="shared" si="23"/>
        <v>100</v>
      </c>
      <c r="H786" s="504">
        <v>80</v>
      </c>
      <c r="I786" s="364">
        <f t="shared" si="24"/>
        <v>20</v>
      </c>
    </row>
    <row r="787" spans="1:9" ht="15">
      <c r="A787" s="98">
        <v>779</v>
      </c>
      <c r="B787" s="501" t="s">
        <v>2463</v>
      </c>
      <c r="C787" s="502" t="s">
        <v>2464</v>
      </c>
      <c r="D787" s="503" t="s">
        <v>2465</v>
      </c>
      <c r="E787" s="494" t="s">
        <v>828</v>
      </c>
      <c r="F787" s="98" t="s">
        <v>333</v>
      </c>
      <c r="G787" s="495">
        <f t="shared" si="23"/>
        <v>100</v>
      </c>
      <c r="H787" s="504">
        <v>80</v>
      </c>
      <c r="I787" s="364">
        <f t="shared" si="24"/>
        <v>20</v>
      </c>
    </row>
    <row r="788" spans="1:9" ht="15">
      <c r="A788" s="98">
        <v>780</v>
      </c>
      <c r="B788" s="501" t="s">
        <v>2466</v>
      </c>
      <c r="C788" s="508" t="s">
        <v>2432</v>
      </c>
      <c r="D788" s="503" t="s">
        <v>2467</v>
      </c>
      <c r="E788" s="494" t="s">
        <v>828</v>
      </c>
      <c r="F788" s="98" t="s">
        <v>333</v>
      </c>
      <c r="G788" s="495">
        <f t="shared" si="23"/>
        <v>100</v>
      </c>
      <c r="H788" s="504">
        <v>80</v>
      </c>
      <c r="I788" s="364">
        <f t="shared" si="24"/>
        <v>20</v>
      </c>
    </row>
    <row r="789" spans="1:9" ht="15">
      <c r="A789" s="98">
        <v>781</v>
      </c>
      <c r="B789" s="501" t="s">
        <v>949</v>
      </c>
      <c r="C789" s="508" t="s">
        <v>1557</v>
      </c>
      <c r="D789" s="503" t="s">
        <v>2468</v>
      </c>
      <c r="E789" s="494" t="s">
        <v>828</v>
      </c>
      <c r="F789" s="98" t="s">
        <v>333</v>
      </c>
      <c r="G789" s="495">
        <f t="shared" si="23"/>
        <v>150</v>
      </c>
      <c r="H789" s="504">
        <v>120</v>
      </c>
      <c r="I789" s="364">
        <f t="shared" si="24"/>
        <v>30</v>
      </c>
    </row>
    <row r="790" spans="1:9" ht="15">
      <c r="A790" s="98">
        <v>782</v>
      </c>
      <c r="B790" s="542" t="s">
        <v>1539</v>
      </c>
      <c r="C790" s="543" t="s">
        <v>557</v>
      </c>
      <c r="D790" s="544" t="s">
        <v>2469</v>
      </c>
      <c r="E790" s="494" t="s">
        <v>828</v>
      </c>
      <c r="F790" s="98" t="s">
        <v>333</v>
      </c>
      <c r="G790" s="495">
        <f t="shared" si="23"/>
        <v>100</v>
      </c>
      <c r="H790" s="504">
        <v>80</v>
      </c>
      <c r="I790" s="364">
        <f t="shared" si="24"/>
        <v>20</v>
      </c>
    </row>
    <row r="791" spans="1:9" ht="15">
      <c r="A791" s="98">
        <v>783</v>
      </c>
      <c r="B791" s="545" t="s">
        <v>1373</v>
      </c>
      <c r="C791" s="546" t="s">
        <v>2470</v>
      </c>
      <c r="D791" s="547" t="s">
        <v>2471</v>
      </c>
      <c r="E791" s="494" t="s">
        <v>828</v>
      </c>
      <c r="F791" s="98" t="s">
        <v>333</v>
      </c>
      <c r="G791" s="495">
        <f t="shared" si="23"/>
        <v>100</v>
      </c>
      <c r="H791" s="504">
        <v>80</v>
      </c>
      <c r="I791" s="364">
        <f t="shared" si="24"/>
        <v>20</v>
      </c>
    </row>
    <row r="792" spans="1:9" ht="15">
      <c r="A792" s="98">
        <v>784</v>
      </c>
      <c r="B792" s="548" t="s">
        <v>1341</v>
      </c>
      <c r="C792" s="549" t="s">
        <v>1581</v>
      </c>
      <c r="D792" s="550" t="s">
        <v>2472</v>
      </c>
      <c r="E792" s="494" t="s">
        <v>828</v>
      </c>
      <c r="F792" s="98" t="s">
        <v>333</v>
      </c>
      <c r="G792" s="495">
        <f t="shared" si="23"/>
        <v>100</v>
      </c>
      <c r="H792" s="504">
        <v>80</v>
      </c>
      <c r="I792" s="364">
        <f t="shared" si="24"/>
        <v>20</v>
      </c>
    </row>
    <row r="793" spans="1:9" ht="15">
      <c r="A793" s="98">
        <v>785</v>
      </c>
      <c r="B793" s="548" t="s">
        <v>2473</v>
      </c>
      <c r="C793" s="543" t="s">
        <v>1173</v>
      </c>
      <c r="D793" s="550">
        <v>46001002763</v>
      </c>
      <c r="E793" s="494" t="s">
        <v>828</v>
      </c>
      <c r="F793" s="98" t="s">
        <v>333</v>
      </c>
      <c r="G793" s="495">
        <f t="shared" si="23"/>
        <v>100</v>
      </c>
      <c r="H793" s="504">
        <v>80</v>
      </c>
      <c r="I793" s="364">
        <f t="shared" si="24"/>
        <v>20</v>
      </c>
    </row>
    <row r="794" spans="1:9" ht="15">
      <c r="A794" s="98">
        <v>786</v>
      </c>
      <c r="B794" s="548" t="s">
        <v>887</v>
      </c>
      <c r="C794" s="549" t="s">
        <v>1720</v>
      </c>
      <c r="D794" s="551" t="s">
        <v>2474</v>
      </c>
      <c r="E794" s="494" t="s">
        <v>828</v>
      </c>
      <c r="F794" s="98" t="s">
        <v>333</v>
      </c>
      <c r="G794" s="495">
        <f t="shared" si="23"/>
        <v>100</v>
      </c>
      <c r="H794" s="504">
        <v>80</v>
      </c>
      <c r="I794" s="364">
        <f t="shared" si="24"/>
        <v>20</v>
      </c>
    </row>
    <row r="795" spans="1:9" ht="15">
      <c r="A795" s="98">
        <v>787</v>
      </c>
      <c r="B795" s="548" t="s">
        <v>869</v>
      </c>
      <c r="C795" s="543" t="s">
        <v>2475</v>
      </c>
      <c r="D795" s="551" t="s">
        <v>2476</v>
      </c>
      <c r="E795" s="494" t="s">
        <v>828</v>
      </c>
      <c r="F795" s="98" t="s">
        <v>333</v>
      </c>
      <c r="G795" s="495">
        <f t="shared" si="23"/>
        <v>100</v>
      </c>
      <c r="H795" s="504">
        <v>80</v>
      </c>
      <c r="I795" s="364">
        <f t="shared" si="24"/>
        <v>20</v>
      </c>
    </row>
    <row r="796" spans="1:9" ht="15">
      <c r="A796" s="98">
        <v>788</v>
      </c>
      <c r="B796" s="545" t="s">
        <v>916</v>
      </c>
      <c r="C796" s="546" t="s">
        <v>2477</v>
      </c>
      <c r="D796" s="552" t="s">
        <v>2478</v>
      </c>
      <c r="E796" s="494" t="s">
        <v>828</v>
      </c>
      <c r="F796" s="98" t="s">
        <v>333</v>
      </c>
      <c r="G796" s="495">
        <f t="shared" si="23"/>
        <v>100</v>
      </c>
      <c r="H796" s="504">
        <v>80</v>
      </c>
      <c r="I796" s="364">
        <f t="shared" si="24"/>
        <v>20</v>
      </c>
    </row>
    <row r="797" spans="1:9" ht="15">
      <c r="A797" s="98">
        <v>789</v>
      </c>
      <c r="B797" s="548" t="s">
        <v>817</v>
      </c>
      <c r="C797" s="549" t="s">
        <v>2479</v>
      </c>
      <c r="D797" s="551" t="s">
        <v>2478</v>
      </c>
      <c r="E797" s="494" t="s">
        <v>828</v>
      </c>
      <c r="F797" s="98" t="s">
        <v>333</v>
      </c>
      <c r="G797" s="495">
        <f t="shared" si="23"/>
        <v>100</v>
      </c>
      <c r="H797" s="504">
        <v>80</v>
      </c>
      <c r="I797" s="364">
        <f t="shared" si="24"/>
        <v>20</v>
      </c>
    </row>
    <row r="798" spans="1:9" ht="15">
      <c r="A798" s="98">
        <v>790</v>
      </c>
      <c r="B798" s="548" t="s">
        <v>2480</v>
      </c>
      <c r="C798" s="549" t="s">
        <v>2481</v>
      </c>
      <c r="D798" s="551" t="s">
        <v>2482</v>
      </c>
      <c r="E798" s="494" t="s">
        <v>828</v>
      </c>
      <c r="F798" s="98" t="s">
        <v>333</v>
      </c>
      <c r="G798" s="495">
        <f t="shared" si="23"/>
        <v>100</v>
      </c>
      <c r="H798" s="504">
        <v>80</v>
      </c>
      <c r="I798" s="364">
        <f t="shared" si="24"/>
        <v>20</v>
      </c>
    </row>
    <row r="799" spans="1:9" ht="15">
      <c r="A799" s="98">
        <v>791</v>
      </c>
      <c r="B799" s="548" t="s">
        <v>2483</v>
      </c>
      <c r="C799" s="549" t="s">
        <v>2484</v>
      </c>
      <c r="D799" s="551" t="s">
        <v>2485</v>
      </c>
      <c r="E799" s="494" t="s">
        <v>828</v>
      </c>
      <c r="F799" s="98" t="s">
        <v>333</v>
      </c>
      <c r="G799" s="495">
        <f t="shared" si="23"/>
        <v>100</v>
      </c>
      <c r="H799" s="504">
        <v>80</v>
      </c>
      <c r="I799" s="364">
        <f t="shared" si="24"/>
        <v>20</v>
      </c>
    </row>
    <row r="800" spans="1:9" ht="15">
      <c r="A800" s="98">
        <v>792</v>
      </c>
      <c r="B800" s="548" t="s">
        <v>1801</v>
      </c>
      <c r="C800" s="543" t="s">
        <v>1400</v>
      </c>
      <c r="D800" s="551" t="s">
        <v>2486</v>
      </c>
      <c r="E800" s="494" t="s">
        <v>828</v>
      </c>
      <c r="F800" s="98" t="s">
        <v>333</v>
      </c>
      <c r="G800" s="495">
        <f t="shared" si="23"/>
        <v>100</v>
      </c>
      <c r="H800" s="504">
        <v>80</v>
      </c>
      <c r="I800" s="364">
        <f t="shared" si="24"/>
        <v>20</v>
      </c>
    </row>
    <row r="801" spans="1:9" ht="15">
      <c r="A801" s="98">
        <v>793</v>
      </c>
      <c r="B801" s="548" t="s">
        <v>2487</v>
      </c>
      <c r="C801" s="543" t="s">
        <v>1012</v>
      </c>
      <c r="D801" s="551">
        <v>39001042232</v>
      </c>
      <c r="E801" s="494" t="s">
        <v>828</v>
      </c>
      <c r="F801" s="98" t="s">
        <v>333</v>
      </c>
      <c r="G801" s="495">
        <f t="shared" si="23"/>
        <v>100</v>
      </c>
      <c r="H801" s="504">
        <v>80</v>
      </c>
      <c r="I801" s="364">
        <f t="shared" si="24"/>
        <v>20</v>
      </c>
    </row>
    <row r="802" spans="1:9" ht="15">
      <c r="A802" s="98">
        <v>794</v>
      </c>
      <c r="B802" s="548" t="s">
        <v>859</v>
      </c>
      <c r="C802" s="543" t="s">
        <v>2488</v>
      </c>
      <c r="D802" s="551">
        <v>60001148304</v>
      </c>
      <c r="E802" s="494" t="s">
        <v>828</v>
      </c>
      <c r="F802" s="98" t="s">
        <v>333</v>
      </c>
      <c r="G802" s="495">
        <f t="shared" si="23"/>
        <v>100</v>
      </c>
      <c r="H802" s="504">
        <v>80</v>
      </c>
      <c r="I802" s="364">
        <f t="shared" si="24"/>
        <v>20</v>
      </c>
    </row>
    <row r="803" spans="1:9" ht="15">
      <c r="A803" s="98">
        <v>795</v>
      </c>
      <c r="B803" s="548" t="s">
        <v>2489</v>
      </c>
      <c r="C803" s="543" t="s">
        <v>2490</v>
      </c>
      <c r="D803" s="551" t="s">
        <v>2491</v>
      </c>
      <c r="E803" s="494" t="s">
        <v>828</v>
      </c>
      <c r="F803" s="98" t="s">
        <v>333</v>
      </c>
      <c r="G803" s="495">
        <f t="shared" si="23"/>
        <v>100</v>
      </c>
      <c r="H803" s="504">
        <v>80</v>
      </c>
      <c r="I803" s="364">
        <f t="shared" si="24"/>
        <v>20</v>
      </c>
    </row>
    <row r="804" spans="1:9" ht="15">
      <c r="A804" s="98">
        <v>796</v>
      </c>
      <c r="B804" s="548" t="s">
        <v>2492</v>
      </c>
      <c r="C804" s="543" t="s">
        <v>1400</v>
      </c>
      <c r="D804" s="551" t="s">
        <v>2493</v>
      </c>
      <c r="E804" s="494" t="s">
        <v>828</v>
      </c>
      <c r="F804" s="98" t="s">
        <v>333</v>
      </c>
      <c r="G804" s="495">
        <f t="shared" si="23"/>
        <v>100</v>
      </c>
      <c r="H804" s="504">
        <v>80</v>
      </c>
      <c r="I804" s="364">
        <f t="shared" si="24"/>
        <v>20</v>
      </c>
    </row>
    <row r="805" spans="1:9" ht="15">
      <c r="A805" s="98">
        <v>797</v>
      </c>
      <c r="B805" s="548" t="s">
        <v>2494</v>
      </c>
      <c r="C805" s="543" t="s">
        <v>2495</v>
      </c>
      <c r="D805" s="551" t="s">
        <v>2496</v>
      </c>
      <c r="E805" s="494" t="s">
        <v>828</v>
      </c>
      <c r="F805" s="98" t="s">
        <v>333</v>
      </c>
      <c r="G805" s="495">
        <f t="shared" si="23"/>
        <v>100</v>
      </c>
      <c r="H805" s="504">
        <v>80</v>
      </c>
      <c r="I805" s="364">
        <f t="shared" si="24"/>
        <v>20</v>
      </c>
    </row>
    <row r="806" spans="1:9" ht="15">
      <c r="A806" s="98">
        <v>798</v>
      </c>
      <c r="B806" s="548" t="s">
        <v>937</v>
      </c>
      <c r="C806" s="543" t="s">
        <v>2497</v>
      </c>
      <c r="D806" s="551">
        <v>39001024564</v>
      </c>
      <c r="E806" s="494" t="s">
        <v>828</v>
      </c>
      <c r="F806" s="98" t="s">
        <v>333</v>
      </c>
      <c r="G806" s="495">
        <f t="shared" si="23"/>
        <v>100</v>
      </c>
      <c r="H806" s="504">
        <v>80</v>
      </c>
      <c r="I806" s="364">
        <f t="shared" si="24"/>
        <v>20</v>
      </c>
    </row>
    <row r="807" spans="1:9" ht="15">
      <c r="A807" s="98">
        <v>799</v>
      </c>
      <c r="B807" s="548" t="s">
        <v>832</v>
      </c>
      <c r="C807" s="543" t="s">
        <v>2498</v>
      </c>
      <c r="D807" s="551">
        <v>62602008160</v>
      </c>
      <c r="E807" s="494" t="s">
        <v>828</v>
      </c>
      <c r="F807" s="98" t="s">
        <v>333</v>
      </c>
      <c r="G807" s="495">
        <f t="shared" si="23"/>
        <v>100</v>
      </c>
      <c r="H807" s="504">
        <v>80</v>
      </c>
      <c r="I807" s="364">
        <f t="shared" si="24"/>
        <v>20</v>
      </c>
    </row>
    <row r="808" spans="1:9" ht="15">
      <c r="A808" s="98">
        <v>800</v>
      </c>
      <c r="B808" s="553" t="s">
        <v>979</v>
      </c>
      <c r="C808" s="543" t="s">
        <v>2499</v>
      </c>
      <c r="D808" s="554">
        <v>36001048892</v>
      </c>
      <c r="E808" s="494" t="s">
        <v>828</v>
      </c>
      <c r="F808" s="98" t="s">
        <v>333</v>
      </c>
      <c r="G808" s="495">
        <f t="shared" si="23"/>
        <v>150</v>
      </c>
      <c r="H808" s="504">
        <v>120</v>
      </c>
      <c r="I808" s="364">
        <f t="shared" si="24"/>
        <v>30</v>
      </c>
    </row>
    <row r="809" spans="1:9" ht="15">
      <c r="A809" s="98">
        <v>801</v>
      </c>
      <c r="B809" s="501" t="s">
        <v>2500</v>
      </c>
      <c r="C809" s="502" t="s">
        <v>1449</v>
      </c>
      <c r="D809" s="503" t="s">
        <v>2501</v>
      </c>
      <c r="E809" s="494" t="s">
        <v>828</v>
      </c>
      <c r="F809" s="98" t="s">
        <v>333</v>
      </c>
      <c r="G809" s="495">
        <f t="shared" si="23"/>
        <v>100</v>
      </c>
      <c r="H809" s="504">
        <v>80</v>
      </c>
      <c r="I809" s="364">
        <f t="shared" si="24"/>
        <v>20</v>
      </c>
    </row>
    <row r="810" spans="1:9" ht="15">
      <c r="A810" s="98">
        <v>802</v>
      </c>
      <c r="B810" s="501" t="s">
        <v>2502</v>
      </c>
      <c r="C810" s="502" t="s">
        <v>2044</v>
      </c>
      <c r="D810" s="503" t="s">
        <v>2503</v>
      </c>
      <c r="E810" s="494" t="s">
        <v>828</v>
      </c>
      <c r="F810" s="98" t="s">
        <v>333</v>
      </c>
      <c r="G810" s="495">
        <f t="shared" si="23"/>
        <v>100</v>
      </c>
      <c r="H810" s="504">
        <v>80</v>
      </c>
      <c r="I810" s="364">
        <f t="shared" si="24"/>
        <v>20</v>
      </c>
    </row>
    <row r="811" spans="1:9" ht="15">
      <c r="A811" s="98">
        <v>803</v>
      </c>
      <c r="B811" s="501" t="s">
        <v>2504</v>
      </c>
      <c r="C811" s="502" t="s">
        <v>2505</v>
      </c>
      <c r="D811" s="503" t="s">
        <v>2506</v>
      </c>
      <c r="E811" s="494" t="s">
        <v>828</v>
      </c>
      <c r="F811" s="98" t="s">
        <v>333</v>
      </c>
      <c r="G811" s="495">
        <f t="shared" si="23"/>
        <v>100</v>
      </c>
      <c r="H811" s="504">
        <v>80</v>
      </c>
      <c r="I811" s="364">
        <f t="shared" si="24"/>
        <v>20</v>
      </c>
    </row>
    <row r="812" spans="1:9" ht="15">
      <c r="A812" s="98">
        <v>804</v>
      </c>
      <c r="B812" s="501" t="s">
        <v>1397</v>
      </c>
      <c r="C812" s="502" t="s">
        <v>2507</v>
      </c>
      <c r="D812" s="503" t="s">
        <v>2508</v>
      </c>
      <c r="E812" s="494" t="s">
        <v>828</v>
      </c>
      <c r="F812" s="98" t="s">
        <v>333</v>
      </c>
      <c r="G812" s="495">
        <f t="shared" si="23"/>
        <v>100</v>
      </c>
      <c r="H812" s="504">
        <v>80</v>
      </c>
      <c r="I812" s="364">
        <f t="shared" si="24"/>
        <v>20</v>
      </c>
    </row>
    <row r="813" spans="1:9" ht="15">
      <c r="A813" s="98">
        <v>805</v>
      </c>
      <c r="B813" s="501" t="s">
        <v>942</v>
      </c>
      <c r="C813" s="502" t="s">
        <v>2509</v>
      </c>
      <c r="D813" s="503" t="s">
        <v>2510</v>
      </c>
      <c r="E813" s="494" t="s">
        <v>828</v>
      </c>
      <c r="F813" s="98" t="s">
        <v>333</v>
      </c>
      <c r="G813" s="495">
        <f t="shared" si="23"/>
        <v>100</v>
      </c>
      <c r="H813" s="504">
        <v>80</v>
      </c>
      <c r="I813" s="364">
        <f t="shared" si="24"/>
        <v>20</v>
      </c>
    </row>
    <row r="814" spans="1:9" ht="15">
      <c r="A814" s="98">
        <v>806</v>
      </c>
      <c r="B814" s="501" t="s">
        <v>817</v>
      </c>
      <c r="C814" s="502" t="s">
        <v>2511</v>
      </c>
      <c r="D814" s="503" t="s">
        <v>2501</v>
      </c>
      <c r="E814" s="494" t="s">
        <v>828</v>
      </c>
      <c r="F814" s="98" t="s">
        <v>333</v>
      </c>
      <c r="G814" s="495">
        <f t="shared" si="23"/>
        <v>100</v>
      </c>
      <c r="H814" s="504">
        <v>80</v>
      </c>
      <c r="I814" s="364">
        <f t="shared" si="24"/>
        <v>20</v>
      </c>
    </row>
    <row r="815" spans="1:9" ht="15">
      <c r="A815" s="98">
        <v>807</v>
      </c>
      <c r="B815" s="501" t="s">
        <v>2512</v>
      </c>
      <c r="C815" s="502" t="s">
        <v>2513</v>
      </c>
      <c r="D815" s="503" t="s">
        <v>2514</v>
      </c>
      <c r="E815" s="494" t="s">
        <v>828</v>
      </c>
      <c r="F815" s="98" t="s">
        <v>333</v>
      </c>
      <c r="G815" s="495">
        <f t="shared" si="23"/>
        <v>100</v>
      </c>
      <c r="H815" s="504">
        <v>80</v>
      </c>
      <c r="I815" s="364">
        <f t="shared" si="24"/>
        <v>20</v>
      </c>
    </row>
    <row r="816" spans="1:9" ht="15">
      <c r="A816" s="98">
        <v>808</v>
      </c>
      <c r="B816" s="501" t="s">
        <v>901</v>
      </c>
      <c r="C816" s="502" t="s">
        <v>1398</v>
      </c>
      <c r="D816" s="503" t="s">
        <v>2515</v>
      </c>
      <c r="E816" s="494" t="s">
        <v>828</v>
      </c>
      <c r="F816" s="98" t="s">
        <v>333</v>
      </c>
      <c r="G816" s="495">
        <f t="shared" si="23"/>
        <v>100</v>
      </c>
      <c r="H816" s="504">
        <v>80</v>
      </c>
      <c r="I816" s="364">
        <f t="shared" si="24"/>
        <v>20</v>
      </c>
    </row>
    <row r="817" spans="1:9" ht="15">
      <c r="A817" s="98">
        <v>809</v>
      </c>
      <c r="B817" s="501" t="s">
        <v>1084</v>
      </c>
      <c r="C817" s="502" t="s">
        <v>2516</v>
      </c>
      <c r="D817" s="503" t="s">
        <v>2517</v>
      </c>
      <c r="E817" s="494" t="s">
        <v>828</v>
      </c>
      <c r="F817" s="98" t="s">
        <v>333</v>
      </c>
      <c r="G817" s="495">
        <f t="shared" si="23"/>
        <v>100</v>
      </c>
      <c r="H817" s="504">
        <v>80</v>
      </c>
      <c r="I817" s="364">
        <f t="shared" si="24"/>
        <v>20</v>
      </c>
    </row>
    <row r="818" spans="1:9" ht="15">
      <c r="A818" s="98">
        <v>810</v>
      </c>
      <c r="B818" s="501" t="s">
        <v>2518</v>
      </c>
      <c r="C818" s="502" t="s">
        <v>2519</v>
      </c>
      <c r="D818" s="503" t="s">
        <v>2520</v>
      </c>
      <c r="E818" s="494" t="s">
        <v>828</v>
      </c>
      <c r="F818" s="98" t="s">
        <v>333</v>
      </c>
      <c r="G818" s="495">
        <f t="shared" si="23"/>
        <v>100</v>
      </c>
      <c r="H818" s="504">
        <v>80</v>
      </c>
      <c r="I818" s="364">
        <f t="shared" si="24"/>
        <v>20</v>
      </c>
    </row>
    <row r="819" spans="1:9" ht="15">
      <c r="A819" s="98">
        <v>811</v>
      </c>
      <c r="B819" s="501" t="s">
        <v>1267</v>
      </c>
      <c r="C819" s="502" t="s">
        <v>1457</v>
      </c>
      <c r="D819" s="503" t="s">
        <v>2521</v>
      </c>
      <c r="E819" s="494" t="s">
        <v>828</v>
      </c>
      <c r="F819" s="98" t="s">
        <v>333</v>
      </c>
      <c r="G819" s="495">
        <f t="shared" si="23"/>
        <v>100</v>
      </c>
      <c r="H819" s="504">
        <v>80</v>
      </c>
      <c r="I819" s="364">
        <f t="shared" si="24"/>
        <v>20</v>
      </c>
    </row>
    <row r="820" spans="1:9" ht="15">
      <c r="A820" s="98">
        <v>812</v>
      </c>
      <c r="B820" s="501" t="s">
        <v>942</v>
      </c>
      <c r="C820" s="502" t="s">
        <v>2430</v>
      </c>
      <c r="D820" s="503" t="s">
        <v>2522</v>
      </c>
      <c r="E820" s="494" t="s">
        <v>828</v>
      </c>
      <c r="F820" s="98" t="s">
        <v>333</v>
      </c>
      <c r="G820" s="495">
        <f t="shared" si="23"/>
        <v>100</v>
      </c>
      <c r="H820" s="504">
        <v>80</v>
      </c>
      <c r="I820" s="364">
        <f t="shared" si="24"/>
        <v>20</v>
      </c>
    </row>
    <row r="821" spans="1:9" ht="15">
      <c r="A821" s="98">
        <v>813</v>
      </c>
      <c r="B821" s="501" t="s">
        <v>1752</v>
      </c>
      <c r="C821" s="502" t="s">
        <v>2523</v>
      </c>
      <c r="D821" s="503" t="s">
        <v>2524</v>
      </c>
      <c r="E821" s="494" t="s">
        <v>828</v>
      </c>
      <c r="F821" s="98" t="s">
        <v>333</v>
      </c>
      <c r="G821" s="495">
        <f t="shared" si="23"/>
        <v>100</v>
      </c>
      <c r="H821" s="504">
        <v>80</v>
      </c>
      <c r="I821" s="364">
        <f t="shared" si="24"/>
        <v>20</v>
      </c>
    </row>
    <row r="822" spans="1:9" ht="15">
      <c r="A822" s="98">
        <v>814</v>
      </c>
      <c r="B822" s="501" t="s">
        <v>2525</v>
      </c>
      <c r="C822" s="502" t="s">
        <v>2526</v>
      </c>
      <c r="D822" s="503" t="s">
        <v>2527</v>
      </c>
      <c r="E822" s="494" t="s">
        <v>828</v>
      </c>
      <c r="F822" s="98" t="s">
        <v>333</v>
      </c>
      <c r="G822" s="495">
        <f t="shared" si="23"/>
        <v>100</v>
      </c>
      <c r="H822" s="504">
        <v>80</v>
      </c>
      <c r="I822" s="364">
        <f t="shared" si="24"/>
        <v>20</v>
      </c>
    </row>
    <row r="823" spans="1:9" ht="15">
      <c r="A823" s="98">
        <v>815</v>
      </c>
      <c r="B823" s="555" t="s">
        <v>859</v>
      </c>
      <c r="C823" s="555" t="s">
        <v>2528</v>
      </c>
      <c r="D823" s="556">
        <v>13001005759</v>
      </c>
      <c r="E823" s="494" t="s">
        <v>828</v>
      </c>
      <c r="F823" s="98" t="s">
        <v>333</v>
      </c>
      <c r="G823" s="495">
        <f t="shared" si="23"/>
        <v>150</v>
      </c>
      <c r="H823" s="557">
        <v>120</v>
      </c>
      <c r="I823" s="364">
        <f t="shared" si="24"/>
        <v>30</v>
      </c>
    </row>
    <row r="824" spans="1:9" ht="15">
      <c r="A824" s="98">
        <v>816</v>
      </c>
      <c r="B824" s="558" t="s">
        <v>1409</v>
      </c>
      <c r="C824" s="558" t="s">
        <v>2529</v>
      </c>
      <c r="D824" s="559" t="s">
        <v>2530</v>
      </c>
      <c r="E824" s="494" t="s">
        <v>828</v>
      </c>
      <c r="F824" s="98" t="s">
        <v>333</v>
      </c>
      <c r="G824" s="495">
        <f t="shared" si="23"/>
        <v>100</v>
      </c>
      <c r="H824" s="557">
        <v>80</v>
      </c>
      <c r="I824" s="364">
        <f t="shared" si="24"/>
        <v>20</v>
      </c>
    </row>
    <row r="825" spans="1:9" ht="15">
      <c r="A825" s="98">
        <v>817</v>
      </c>
      <c r="B825" s="558" t="s">
        <v>1468</v>
      </c>
      <c r="C825" s="558" t="s">
        <v>2531</v>
      </c>
      <c r="D825" s="556" t="s">
        <v>2532</v>
      </c>
      <c r="E825" s="494" t="s">
        <v>828</v>
      </c>
      <c r="F825" s="98" t="s">
        <v>333</v>
      </c>
      <c r="G825" s="495">
        <f t="shared" si="23"/>
        <v>100</v>
      </c>
      <c r="H825" s="557">
        <v>80</v>
      </c>
      <c r="I825" s="364">
        <f t="shared" si="24"/>
        <v>20</v>
      </c>
    </row>
    <row r="826" spans="1:9" ht="15">
      <c r="A826" s="98">
        <v>818</v>
      </c>
      <c r="B826" s="558" t="s">
        <v>2533</v>
      </c>
      <c r="C826" s="558" t="s">
        <v>2534</v>
      </c>
      <c r="D826" s="559" t="s">
        <v>2535</v>
      </c>
      <c r="E826" s="494" t="s">
        <v>828</v>
      </c>
      <c r="F826" s="98" t="s">
        <v>333</v>
      </c>
      <c r="G826" s="495">
        <f t="shared" si="23"/>
        <v>100</v>
      </c>
      <c r="H826" s="557">
        <v>80</v>
      </c>
      <c r="I826" s="364">
        <f t="shared" si="24"/>
        <v>20</v>
      </c>
    </row>
    <row r="827" spans="1:9" ht="15">
      <c r="A827" s="98">
        <v>819</v>
      </c>
      <c r="B827" s="558" t="s">
        <v>1908</v>
      </c>
      <c r="C827" s="560" t="s">
        <v>2536</v>
      </c>
      <c r="D827" s="559" t="s">
        <v>2537</v>
      </c>
      <c r="E827" s="494" t="s">
        <v>828</v>
      </c>
      <c r="F827" s="98" t="s">
        <v>333</v>
      </c>
      <c r="G827" s="495">
        <f t="shared" si="23"/>
        <v>100</v>
      </c>
      <c r="H827" s="557">
        <v>80</v>
      </c>
      <c r="I827" s="364">
        <f t="shared" si="24"/>
        <v>20</v>
      </c>
    </row>
    <row r="828" spans="1:9" ht="15">
      <c r="A828" s="98">
        <v>820</v>
      </c>
      <c r="B828" s="558" t="s">
        <v>2538</v>
      </c>
      <c r="C828" s="558" t="s">
        <v>1985</v>
      </c>
      <c r="D828" s="559" t="s">
        <v>2539</v>
      </c>
      <c r="E828" s="494" t="s">
        <v>828</v>
      </c>
      <c r="F828" s="98" t="s">
        <v>333</v>
      </c>
      <c r="G828" s="495">
        <f t="shared" si="23"/>
        <v>100</v>
      </c>
      <c r="H828" s="557">
        <v>80</v>
      </c>
      <c r="I828" s="364">
        <f t="shared" si="24"/>
        <v>20</v>
      </c>
    </row>
    <row r="829" spans="1:9" ht="15">
      <c r="A829" s="98">
        <v>821</v>
      </c>
      <c r="B829" s="558" t="s">
        <v>1209</v>
      </c>
      <c r="C829" s="558" t="s">
        <v>2540</v>
      </c>
      <c r="D829" s="559" t="s">
        <v>2541</v>
      </c>
      <c r="E829" s="494" t="s">
        <v>828</v>
      </c>
      <c r="F829" s="98" t="s">
        <v>333</v>
      </c>
      <c r="G829" s="495">
        <f t="shared" ref="G829:G892" si="25">H829/0.8</f>
        <v>100</v>
      </c>
      <c r="H829" s="557">
        <v>80</v>
      </c>
      <c r="I829" s="364">
        <f t="shared" ref="I829:I892" si="26">H829*0.25</f>
        <v>20</v>
      </c>
    </row>
    <row r="830" spans="1:9" ht="15">
      <c r="A830" s="98">
        <v>822</v>
      </c>
      <c r="B830" s="558" t="s">
        <v>1081</v>
      </c>
      <c r="C830" s="558" t="s">
        <v>2542</v>
      </c>
      <c r="D830" s="559" t="s">
        <v>2543</v>
      </c>
      <c r="E830" s="494" t="s">
        <v>828</v>
      </c>
      <c r="F830" s="98" t="s">
        <v>333</v>
      </c>
      <c r="G830" s="495">
        <f t="shared" si="25"/>
        <v>100</v>
      </c>
      <c r="H830" s="557">
        <v>80</v>
      </c>
      <c r="I830" s="364">
        <f t="shared" si="26"/>
        <v>20</v>
      </c>
    </row>
    <row r="831" spans="1:9" ht="15">
      <c r="A831" s="98">
        <v>823</v>
      </c>
      <c r="B831" s="558" t="s">
        <v>1199</v>
      </c>
      <c r="C831" s="558" t="s">
        <v>1368</v>
      </c>
      <c r="D831" s="559" t="s">
        <v>2544</v>
      </c>
      <c r="E831" s="494" t="s">
        <v>828</v>
      </c>
      <c r="F831" s="98" t="s">
        <v>333</v>
      </c>
      <c r="G831" s="495">
        <f t="shared" si="25"/>
        <v>100</v>
      </c>
      <c r="H831" s="557">
        <v>80</v>
      </c>
      <c r="I831" s="364">
        <f t="shared" si="26"/>
        <v>20</v>
      </c>
    </row>
    <row r="832" spans="1:9" ht="15">
      <c r="A832" s="98">
        <v>824</v>
      </c>
      <c r="B832" s="558" t="s">
        <v>1215</v>
      </c>
      <c r="C832" s="558" t="s">
        <v>1344</v>
      </c>
      <c r="D832" s="559" t="s">
        <v>2545</v>
      </c>
      <c r="E832" s="494" t="s">
        <v>828</v>
      </c>
      <c r="F832" s="98" t="s">
        <v>333</v>
      </c>
      <c r="G832" s="495">
        <f t="shared" si="25"/>
        <v>100</v>
      </c>
      <c r="H832" s="557">
        <v>80</v>
      </c>
      <c r="I832" s="364">
        <f t="shared" si="26"/>
        <v>20</v>
      </c>
    </row>
    <row r="833" spans="1:9" ht="15">
      <c r="A833" s="98">
        <v>825</v>
      </c>
      <c r="B833" s="558" t="s">
        <v>1480</v>
      </c>
      <c r="C833" s="558" t="s">
        <v>1588</v>
      </c>
      <c r="D833" s="559" t="s">
        <v>2546</v>
      </c>
      <c r="E833" s="494" t="s">
        <v>828</v>
      </c>
      <c r="F833" s="98" t="s">
        <v>333</v>
      </c>
      <c r="G833" s="495">
        <f t="shared" si="25"/>
        <v>100</v>
      </c>
      <c r="H833" s="557">
        <v>80</v>
      </c>
      <c r="I833" s="364">
        <f t="shared" si="26"/>
        <v>20</v>
      </c>
    </row>
    <row r="834" spans="1:9" ht="15">
      <c r="A834" s="98">
        <v>826</v>
      </c>
      <c r="B834" s="558" t="s">
        <v>997</v>
      </c>
      <c r="C834" s="558" t="s">
        <v>2547</v>
      </c>
      <c r="D834" s="559" t="s">
        <v>2548</v>
      </c>
      <c r="E834" s="494" t="s">
        <v>828</v>
      </c>
      <c r="F834" s="98" t="s">
        <v>333</v>
      </c>
      <c r="G834" s="495">
        <f t="shared" si="25"/>
        <v>100</v>
      </c>
      <c r="H834" s="557">
        <v>80</v>
      </c>
      <c r="I834" s="364">
        <f t="shared" si="26"/>
        <v>20</v>
      </c>
    </row>
    <row r="835" spans="1:9" ht="15">
      <c r="A835" s="98">
        <v>827</v>
      </c>
      <c r="B835" s="558" t="s">
        <v>1539</v>
      </c>
      <c r="C835" s="558" t="s">
        <v>2549</v>
      </c>
      <c r="D835" s="559" t="s">
        <v>2550</v>
      </c>
      <c r="E835" s="494" t="s">
        <v>828</v>
      </c>
      <c r="F835" s="98" t="s">
        <v>333</v>
      </c>
      <c r="G835" s="495">
        <f t="shared" si="25"/>
        <v>100</v>
      </c>
      <c r="H835" s="557">
        <v>80</v>
      </c>
      <c r="I835" s="364">
        <f t="shared" si="26"/>
        <v>20</v>
      </c>
    </row>
    <row r="836" spans="1:9" ht="15">
      <c r="A836" s="98">
        <v>828</v>
      </c>
      <c r="B836" s="558" t="s">
        <v>2551</v>
      </c>
      <c r="C836" s="558" t="s">
        <v>1586</v>
      </c>
      <c r="D836" s="559" t="s">
        <v>2552</v>
      </c>
      <c r="E836" s="494" t="s">
        <v>828</v>
      </c>
      <c r="F836" s="98" t="s">
        <v>333</v>
      </c>
      <c r="G836" s="495">
        <f t="shared" si="25"/>
        <v>100</v>
      </c>
      <c r="H836" s="557">
        <v>80</v>
      </c>
      <c r="I836" s="364">
        <f t="shared" si="26"/>
        <v>20</v>
      </c>
    </row>
    <row r="837" spans="1:9" ht="15">
      <c r="A837" s="98">
        <v>829</v>
      </c>
      <c r="B837" s="558" t="s">
        <v>1026</v>
      </c>
      <c r="C837" s="558" t="s">
        <v>2553</v>
      </c>
      <c r="D837" s="559" t="s">
        <v>2554</v>
      </c>
      <c r="E837" s="494" t="s">
        <v>828</v>
      </c>
      <c r="F837" s="98" t="s">
        <v>333</v>
      </c>
      <c r="G837" s="495">
        <f t="shared" si="25"/>
        <v>100</v>
      </c>
      <c r="H837" s="557">
        <v>80</v>
      </c>
      <c r="I837" s="364">
        <f t="shared" si="26"/>
        <v>20</v>
      </c>
    </row>
    <row r="838" spans="1:9" ht="15">
      <c r="A838" s="98">
        <v>830</v>
      </c>
      <c r="B838" s="558" t="s">
        <v>952</v>
      </c>
      <c r="C838" s="558" t="s">
        <v>2555</v>
      </c>
      <c r="D838" s="559" t="s">
        <v>2556</v>
      </c>
      <c r="E838" s="494" t="s">
        <v>828</v>
      </c>
      <c r="F838" s="98" t="s">
        <v>333</v>
      </c>
      <c r="G838" s="495">
        <f t="shared" si="25"/>
        <v>100</v>
      </c>
      <c r="H838" s="557">
        <v>80</v>
      </c>
      <c r="I838" s="364">
        <f t="shared" si="26"/>
        <v>20</v>
      </c>
    </row>
    <row r="839" spans="1:9" ht="15">
      <c r="A839" s="98">
        <v>831</v>
      </c>
      <c r="B839" s="558" t="s">
        <v>1090</v>
      </c>
      <c r="C839" s="558" t="s">
        <v>2557</v>
      </c>
      <c r="D839" s="559" t="s">
        <v>2558</v>
      </c>
      <c r="E839" s="494" t="s">
        <v>828</v>
      </c>
      <c r="F839" s="98" t="s">
        <v>333</v>
      </c>
      <c r="G839" s="495">
        <f t="shared" si="25"/>
        <v>100</v>
      </c>
      <c r="H839" s="557">
        <v>80</v>
      </c>
      <c r="I839" s="364">
        <f t="shared" si="26"/>
        <v>20</v>
      </c>
    </row>
    <row r="840" spans="1:9" ht="15">
      <c r="A840" s="98">
        <v>832</v>
      </c>
      <c r="B840" s="558" t="s">
        <v>843</v>
      </c>
      <c r="C840" s="558" t="s">
        <v>2559</v>
      </c>
      <c r="D840" s="559" t="s">
        <v>2560</v>
      </c>
      <c r="E840" s="494" t="s">
        <v>828</v>
      </c>
      <c r="F840" s="98" t="s">
        <v>333</v>
      </c>
      <c r="G840" s="495">
        <f t="shared" si="25"/>
        <v>100</v>
      </c>
      <c r="H840" s="557">
        <v>80</v>
      </c>
      <c r="I840" s="364">
        <f t="shared" si="26"/>
        <v>20</v>
      </c>
    </row>
    <row r="841" spans="1:9" ht="15">
      <c r="A841" s="98">
        <v>833</v>
      </c>
      <c r="B841" s="558" t="s">
        <v>2561</v>
      </c>
      <c r="C841" s="558" t="s">
        <v>2549</v>
      </c>
      <c r="D841" s="559" t="s">
        <v>2562</v>
      </c>
      <c r="E841" s="494" t="s">
        <v>828</v>
      </c>
      <c r="F841" s="98" t="s">
        <v>333</v>
      </c>
      <c r="G841" s="495">
        <f t="shared" si="25"/>
        <v>100</v>
      </c>
      <c r="H841" s="557">
        <v>80</v>
      </c>
      <c r="I841" s="364">
        <f t="shared" si="26"/>
        <v>20</v>
      </c>
    </row>
    <row r="842" spans="1:9" ht="15">
      <c r="A842" s="98">
        <v>834</v>
      </c>
      <c r="B842" s="558" t="s">
        <v>859</v>
      </c>
      <c r="C842" s="558" t="s">
        <v>2563</v>
      </c>
      <c r="D842" s="559" t="s">
        <v>2564</v>
      </c>
      <c r="E842" s="494" t="s">
        <v>828</v>
      </c>
      <c r="F842" s="98" t="s">
        <v>333</v>
      </c>
      <c r="G842" s="495">
        <f t="shared" si="25"/>
        <v>100</v>
      </c>
      <c r="H842" s="557">
        <v>80</v>
      </c>
      <c r="I842" s="364">
        <f t="shared" si="26"/>
        <v>20</v>
      </c>
    </row>
    <row r="843" spans="1:9" ht="15">
      <c r="A843" s="98">
        <v>835</v>
      </c>
      <c r="B843" s="558" t="s">
        <v>1409</v>
      </c>
      <c r="C843" s="558" t="s">
        <v>2549</v>
      </c>
      <c r="D843" s="559" t="s">
        <v>2565</v>
      </c>
      <c r="E843" s="494" t="s">
        <v>828</v>
      </c>
      <c r="F843" s="98" t="s">
        <v>333</v>
      </c>
      <c r="G843" s="495">
        <f t="shared" si="25"/>
        <v>100</v>
      </c>
      <c r="H843" s="557">
        <v>80</v>
      </c>
      <c r="I843" s="364">
        <f t="shared" si="26"/>
        <v>20</v>
      </c>
    </row>
    <row r="844" spans="1:9" ht="15">
      <c r="A844" s="98">
        <v>836</v>
      </c>
      <c r="B844" s="558" t="s">
        <v>1230</v>
      </c>
      <c r="C844" s="558" t="s">
        <v>2566</v>
      </c>
      <c r="D844" s="559" t="s">
        <v>2567</v>
      </c>
      <c r="E844" s="494" t="s">
        <v>828</v>
      </c>
      <c r="F844" s="98" t="s">
        <v>333</v>
      </c>
      <c r="G844" s="495">
        <f t="shared" si="25"/>
        <v>100</v>
      </c>
      <c r="H844" s="557">
        <v>80</v>
      </c>
      <c r="I844" s="364">
        <f t="shared" si="26"/>
        <v>20</v>
      </c>
    </row>
    <row r="845" spans="1:9" ht="15">
      <c r="A845" s="98">
        <v>837</v>
      </c>
      <c r="B845" s="558" t="s">
        <v>1547</v>
      </c>
      <c r="C845" s="558" t="s">
        <v>2568</v>
      </c>
      <c r="D845" s="559" t="s">
        <v>2569</v>
      </c>
      <c r="E845" s="494" t="s">
        <v>828</v>
      </c>
      <c r="F845" s="98" t="s">
        <v>333</v>
      </c>
      <c r="G845" s="495">
        <f t="shared" si="25"/>
        <v>100</v>
      </c>
      <c r="H845" s="557">
        <v>80</v>
      </c>
      <c r="I845" s="364">
        <f t="shared" si="26"/>
        <v>20</v>
      </c>
    </row>
    <row r="846" spans="1:9" ht="15">
      <c r="A846" s="98">
        <v>838</v>
      </c>
      <c r="B846" s="558" t="s">
        <v>1462</v>
      </c>
      <c r="C846" s="558" t="s">
        <v>2570</v>
      </c>
      <c r="D846" s="559" t="s">
        <v>2571</v>
      </c>
      <c r="E846" s="494" t="s">
        <v>828</v>
      </c>
      <c r="F846" s="98" t="s">
        <v>333</v>
      </c>
      <c r="G846" s="495">
        <f t="shared" si="25"/>
        <v>100</v>
      </c>
      <c r="H846" s="557">
        <v>80</v>
      </c>
      <c r="I846" s="364">
        <f t="shared" si="26"/>
        <v>20</v>
      </c>
    </row>
    <row r="847" spans="1:9" ht="15">
      <c r="A847" s="98">
        <v>839</v>
      </c>
      <c r="B847" s="561" t="s">
        <v>817</v>
      </c>
      <c r="C847" s="561" t="s">
        <v>2572</v>
      </c>
      <c r="D847" s="559">
        <v>13001045300</v>
      </c>
      <c r="E847" s="494" t="s">
        <v>828</v>
      </c>
      <c r="F847" s="98" t="s">
        <v>333</v>
      </c>
      <c r="G847" s="495">
        <f t="shared" si="25"/>
        <v>100</v>
      </c>
      <c r="H847" s="557">
        <v>80</v>
      </c>
      <c r="I847" s="364">
        <f t="shared" si="26"/>
        <v>20</v>
      </c>
    </row>
    <row r="848" spans="1:9" ht="15">
      <c r="A848" s="98">
        <v>840</v>
      </c>
      <c r="B848" s="561" t="s">
        <v>859</v>
      </c>
      <c r="C848" s="561" t="s">
        <v>2573</v>
      </c>
      <c r="D848" s="559">
        <v>13001026851</v>
      </c>
      <c r="E848" s="494" t="s">
        <v>828</v>
      </c>
      <c r="F848" s="98" t="s">
        <v>333</v>
      </c>
      <c r="G848" s="495">
        <f t="shared" si="25"/>
        <v>100</v>
      </c>
      <c r="H848" s="557">
        <v>80</v>
      </c>
      <c r="I848" s="364">
        <f t="shared" si="26"/>
        <v>20</v>
      </c>
    </row>
    <row r="849" spans="1:9" ht="15">
      <c r="A849" s="98">
        <v>841</v>
      </c>
      <c r="B849" s="561" t="s">
        <v>2574</v>
      </c>
      <c r="C849" s="561" t="s">
        <v>2575</v>
      </c>
      <c r="D849" s="559">
        <v>13001004805</v>
      </c>
      <c r="E849" s="494" t="s">
        <v>828</v>
      </c>
      <c r="F849" s="98" t="s">
        <v>333</v>
      </c>
      <c r="G849" s="495">
        <f t="shared" si="25"/>
        <v>100</v>
      </c>
      <c r="H849" s="557">
        <v>80</v>
      </c>
      <c r="I849" s="364">
        <f t="shared" si="26"/>
        <v>20</v>
      </c>
    </row>
    <row r="850" spans="1:9" ht="15">
      <c r="A850" s="98">
        <v>842</v>
      </c>
      <c r="B850" s="561" t="s">
        <v>1081</v>
      </c>
      <c r="C850" s="561" t="s">
        <v>2575</v>
      </c>
      <c r="D850" s="559">
        <v>13001010449</v>
      </c>
      <c r="E850" s="494" t="s">
        <v>828</v>
      </c>
      <c r="F850" s="98" t="s">
        <v>333</v>
      </c>
      <c r="G850" s="495">
        <f t="shared" si="25"/>
        <v>100</v>
      </c>
      <c r="H850" s="557">
        <v>80</v>
      </c>
      <c r="I850" s="364">
        <f t="shared" si="26"/>
        <v>20</v>
      </c>
    </row>
    <row r="851" spans="1:9" ht="15">
      <c r="A851" s="98">
        <v>843</v>
      </c>
      <c r="B851" s="561" t="s">
        <v>1539</v>
      </c>
      <c r="C851" s="561" t="s">
        <v>2576</v>
      </c>
      <c r="D851" s="559">
        <v>13001066530</v>
      </c>
      <c r="E851" s="494" t="s">
        <v>828</v>
      </c>
      <c r="F851" s="98" t="s">
        <v>333</v>
      </c>
      <c r="G851" s="495">
        <f t="shared" si="25"/>
        <v>100</v>
      </c>
      <c r="H851" s="557">
        <v>80</v>
      </c>
      <c r="I851" s="364">
        <f t="shared" si="26"/>
        <v>20</v>
      </c>
    </row>
    <row r="852" spans="1:9" ht="15">
      <c r="A852" s="98">
        <v>844</v>
      </c>
      <c r="B852" s="561" t="s">
        <v>1053</v>
      </c>
      <c r="C852" s="561" t="s">
        <v>2577</v>
      </c>
      <c r="D852" s="559">
        <v>13001063108</v>
      </c>
      <c r="E852" s="494" t="s">
        <v>828</v>
      </c>
      <c r="F852" s="98" t="s">
        <v>333</v>
      </c>
      <c r="G852" s="495">
        <f t="shared" si="25"/>
        <v>100</v>
      </c>
      <c r="H852" s="557">
        <v>80</v>
      </c>
      <c r="I852" s="364">
        <f t="shared" si="26"/>
        <v>20</v>
      </c>
    </row>
    <row r="853" spans="1:9" ht="15">
      <c r="A853" s="98">
        <v>845</v>
      </c>
      <c r="B853" s="561" t="s">
        <v>1267</v>
      </c>
      <c r="C853" s="561" t="s">
        <v>2578</v>
      </c>
      <c r="D853" s="559" t="s">
        <v>2579</v>
      </c>
      <c r="E853" s="494" t="s">
        <v>828</v>
      </c>
      <c r="F853" s="98" t="s">
        <v>333</v>
      </c>
      <c r="G853" s="495">
        <f t="shared" si="25"/>
        <v>100</v>
      </c>
      <c r="H853" s="557">
        <v>80</v>
      </c>
      <c r="I853" s="364">
        <f t="shared" si="26"/>
        <v>20</v>
      </c>
    </row>
    <row r="854" spans="1:9" ht="15">
      <c r="A854" s="98">
        <v>846</v>
      </c>
      <c r="B854" s="561" t="s">
        <v>1199</v>
      </c>
      <c r="C854" s="561" t="s">
        <v>2580</v>
      </c>
      <c r="D854" s="559">
        <v>13001052965</v>
      </c>
      <c r="E854" s="494" t="s">
        <v>828</v>
      </c>
      <c r="F854" s="98" t="s">
        <v>333</v>
      </c>
      <c r="G854" s="495">
        <f t="shared" si="25"/>
        <v>100</v>
      </c>
      <c r="H854" s="557">
        <v>80</v>
      </c>
      <c r="I854" s="364">
        <f t="shared" si="26"/>
        <v>20</v>
      </c>
    </row>
    <row r="855" spans="1:9" ht="15">
      <c r="A855" s="98">
        <v>847</v>
      </c>
      <c r="B855" s="561" t="s">
        <v>1215</v>
      </c>
      <c r="C855" s="561" t="s">
        <v>1588</v>
      </c>
      <c r="D855" s="559">
        <v>13001042808</v>
      </c>
      <c r="E855" s="494" t="s">
        <v>828</v>
      </c>
      <c r="F855" s="98" t="s">
        <v>333</v>
      </c>
      <c r="G855" s="495">
        <f t="shared" si="25"/>
        <v>100</v>
      </c>
      <c r="H855" s="557">
        <v>80</v>
      </c>
      <c r="I855" s="364">
        <f t="shared" si="26"/>
        <v>20</v>
      </c>
    </row>
    <row r="856" spans="1:9" ht="15">
      <c r="A856" s="98">
        <v>848</v>
      </c>
      <c r="B856" s="561" t="s">
        <v>1215</v>
      </c>
      <c r="C856" s="561" t="s">
        <v>2581</v>
      </c>
      <c r="D856" s="559">
        <v>13001035615</v>
      </c>
      <c r="E856" s="494" t="s">
        <v>828</v>
      </c>
      <c r="F856" s="98" t="s">
        <v>333</v>
      </c>
      <c r="G856" s="495">
        <f t="shared" si="25"/>
        <v>100</v>
      </c>
      <c r="H856" s="557">
        <v>80</v>
      </c>
      <c r="I856" s="364">
        <f t="shared" si="26"/>
        <v>20</v>
      </c>
    </row>
    <row r="857" spans="1:9" ht="15">
      <c r="A857" s="98">
        <v>849</v>
      </c>
      <c r="B857" s="561" t="s">
        <v>1023</v>
      </c>
      <c r="C857" s="561" t="s">
        <v>2582</v>
      </c>
      <c r="D857" s="559" t="s">
        <v>2583</v>
      </c>
      <c r="E857" s="494" t="s">
        <v>828</v>
      </c>
      <c r="F857" s="98" t="s">
        <v>333</v>
      </c>
      <c r="G857" s="495">
        <f t="shared" si="25"/>
        <v>100</v>
      </c>
      <c r="H857" s="557">
        <v>80</v>
      </c>
      <c r="I857" s="364">
        <f t="shared" si="26"/>
        <v>20</v>
      </c>
    </row>
    <row r="858" spans="1:9" ht="15">
      <c r="A858" s="98">
        <v>850</v>
      </c>
      <c r="B858" s="561" t="s">
        <v>2584</v>
      </c>
      <c r="C858" s="561" t="s">
        <v>2585</v>
      </c>
      <c r="D858" s="559">
        <v>13001014214</v>
      </c>
      <c r="E858" s="494" t="s">
        <v>828</v>
      </c>
      <c r="F858" s="98" t="s">
        <v>333</v>
      </c>
      <c r="G858" s="495">
        <f t="shared" si="25"/>
        <v>100</v>
      </c>
      <c r="H858" s="557">
        <v>80</v>
      </c>
      <c r="I858" s="364">
        <f t="shared" si="26"/>
        <v>20</v>
      </c>
    </row>
    <row r="859" spans="1:9" ht="15">
      <c r="A859" s="98">
        <v>851</v>
      </c>
      <c r="B859" s="561" t="s">
        <v>835</v>
      </c>
      <c r="C859" s="561" t="s">
        <v>2586</v>
      </c>
      <c r="D859" s="559">
        <v>13001018106</v>
      </c>
      <c r="E859" s="494" t="s">
        <v>828</v>
      </c>
      <c r="F859" s="98" t="s">
        <v>333</v>
      </c>
      <c r="G859" s="495">
        <f t="shared" si="25"/>
        <v>100</v>
      </c>
      <c r="H859" s="557">
        <v>80</v>
      </c>
      <c r="I859" s="364">
        <f t="shared" si="26"/>
        <v>20</v>
      </c>
    </row>
    <row r="860" spans="1:9" ht="15">
      <c r="A860" s="98">
        <v>852</v>
      </c>
      <c r="B860" s="561" t="s">
        <v>1493</v>
      </c>
      <c r="C860" s="561" t="s">
        <v>2587</v>
      </c>
      <c r="D860" s="559">
        <v>13001048659</v>
      </c>
      <c r="E860" s="494" t="s">
        <v>828</v>
      </c>
      <c r="F860" s="98" t="s">
        <v>333</v>
      </c>
      <c r="G860" s="495">
        <f t="shared" si="25"/>
        <v>100</v>
      </c>
      <c r="H860" s="557">
        <v>80</v>
      </c>
      <c r="I860" s="364">
        <f t="shared" si="26"/>
        <v>20</v>
      </c>
    </row>
    <row r="861" spans="1:9" ht="15">
      <c r="A861" s="98">
        <v>853</v>
      </c>
      <c r="B861" s="561" t="s">
        <v>2588</v>
      </c>
      <c r="C861" s="561" t="s">
        <v>2589</v>
      </c>
      <c r="D861" s="559">
        <v>13001060980</v>
      </c>
      <c r="E861" s="494" t="s">
        <v>828</v>
      </c>
      <c r="F861" s="98" t="s">
        <v>333</v>
      </c>
      <c r="G861" s="495">
        <f t="shared" si="25"/>
        <v>100</v>
      </c>
      <c r="H861" s="557">
        <v>80</v>
      </c>
      <c r="I861" s="364">
        <f t="shared" si="26"/>
        <v>20</v>
      </c>
    </row>
    <row r="862" spans="1:9" ht="15">
      <c r="A862" s="98">
        <v>854</v>
      </c>
      <c r="B862" s="562" t="s">
        <v>965</v>
      </c>
      <c r="C862" s="563" t="s">
        <v>2590</v>
      </c>
      <c r="D862" s="564" t="s">
        <v>2591</v>
      </c>
      <c r="E862" s="494" t="s">
        <v>828</v>
      </c>
      <c r="F862" s="98" t="s">
        <v>333</v>
      </c>
      <c r="G862" s="495">
        <f t="shared" si="25"/>
        <v>100</v>
      </c>
      <c r="H862" s="557">
        <v>80</v>
      </c>
      <c r="I862" s="364">
        <f t="shared" si="26"/>
        <v>20</v>
      </c>
    </row>
    <row r="863" spans="1:9" ht="15">
      <c r="A863" s="98">
        <v>855</v>
      </c>
      <c r="B863" s="561" t="s">
        <v>1301</v>
      </c>
      <c r="C863" s="561" t="s">
        <v>1621</v>
      </c>
      <c r="D863" s="559">
        <v>13001046406</v>
      </c>
      <c r="E863" s="494" t="s">
        <v>828</v>
      </c>
      <c r="F863" s="98" t="s">
        <v>333</v>
      </c>
      <c r="G863" s="495">
        <f t="shared" si="25"/>
        <v>100</v>
      </c>
      <c r="H863" s="557">
        <v>80</v>
      </c>
      <c r="I863" s="364">
        <f t="shared" si="26"/>
        <v>20</v>
      </c>
    </row>
    <row r="864" spans="1:9" ht="15">
      <c r="A864" s="98">
        <v>856</v>
      </c>
      <c r="B864" s="561" t="s">
        <v>2592</v>
      </c>
      <c r="C864" s="561" t="s">
        <v>2593</v>
      </c>
      <c r="D864" s="559" t="s">
        <v>2594</v>
      </c>
      <c r="E864" s="494" t="s">
        <v>828</v>
      </c>
      <c r="F864" s="98" t="s">
        <v>333</v>
      </c>
      <c r="G864" s="495">
        <f t="shared" si="25"/>
        <v>100</v>
      </c>
      <c r="H864" s="557">
        <v>80</v>
      </c>
      <c r="I864" s="364">
        <f t="shared" si="26"/>
        <v>20</v>
      </c>
    </row>
    <row r="865" spans="1:9" ht="15">
      <c r="A865" s="98">
        <v>857</v>
      </c>
      <c r="B865" s="561" t="s">
        <v>994</v>
      </c>
      <c r="C865" s="561" t="s">
        <v>2595</v>
      </c>
      <c r="D865" s="559">
        <v>22001010734</v>
      </c>
      <c r="E865" s="494" t="s">
        <v>828</v>
      </c>
      <c r="F865" s="98" t="s">
        <v>333</v>
      </c>
      <c r="G865" s="495">
        <f t="shared" si="25"/>
        <v>100</v>
      </c>
      <c r="H865" s="557">
        <v>80</v>
      </c>
      <c r="I865" s="364">
        <f t="shared" si="26"/>
        <v>20</v>
      </c>
    </row>
    <row r="866" spans="1:9" ht="15">
      <c r="A866" s="98">
        <v>858</v>
      </c>
      <c r="B866" s="561" t="s">
        <v>916</v>
      </c>
      <c r="C866" s="561" t="s">
        <v>2596</v>
      </c>
      <c r="D866" s="559">
        <v>13001037941</v>
      </c>
      <c r="E866" s="494" t="s">
        <v>828</v>
      </c>
      <c r="F866" s="98" t="s">
        <v>333</v>
      </c>
      <c r="G866" s="495">
        <f t="shared" si="25"/>
        <v>100</v>
      </c>
      <c r="H866" s="557">
        <v>80</v>
      </c>
      <c r="I866" s="364">
        <f t="shared" si="26"/>
        <v>20</v>
      </c>
    </row>
    <row r="867" spans="1:9" ht="15">
      <c r="A867" s="98">
        <v>859</v>
      </c>
      <c r="B867" s="561" t="s">
        <v>1539</v>
      </c>
      <c r="C867" s="561" t="s">
        <v>2597</v>
      </c>
      <c r="D867" s="559" t="s">
        <v>2598</v>
      </c>
      <c r="E867" s="494" t="s">
        <v>828</v>
      </c>
      <c r="F867" s="98" t="s">
        <v>333</v>
      </c>
      <c r="G867" s="495">
        <f t="shared" si="25"/>
        <v>100</v>
      </c>
      <c r="H867" s="557">
        <v>80</v>
      </c>
      <c r="I867" s="364">
        <f t="shared" si="26"/>
        <v>20</v>
      </c>
    </row>
    <row r="868" spans="1:9" ht="15">
      <c r="A868" s="98">
        <v>860</v>
      </c>
      <c r="B868" s="561" t="s">
        <v>910</v>
      </c>
      <c r="C868" s="561" t="s">
        <v>2599</v>
      </c>
      <c r="D868" s="559">
        <v>13001021477</v>
      </c>
      <c r="E868" s="494" t="s">
        <v>828</v>
      </c>
      <c r="F868" s="98" t="s">
        <v>333</v>
      </c>
      <c r="G868" s="495">
        <f t="shared" si="25"/>
        <v>100</v>
      </c>
      <c r="H868" s="557">
        <v>80</v>
      </c>
      <c r="I868" s="364">
        <f t="shared" si="26"/>
        <v>20</v>
      </c>
    </row>
    <row r="869" spans="1:9" ht="15">
      <c r="A869" s="98">
        <v>861</v>
      </c>
      <c r="B869" s="561" t="s">
        <v>2600</v>
      </c>
      <c r="C869" s="561" t="s">
        <v>2601</v>
      </c>
      <c r="D869" s="559">
        <v>13001007290</v>
      </c>
      <c r="E869" s="494" t="s">
        <v>828</v>
      </c>
      <c r="F869" s="98" t="s">
        <v>333</v>
      </c>
      <c r="G869" s="495">
        <f t="shared" si="25"/>
        <v>100</v>
      </c>
      <c r="H869" s="557">
        <v>80</v>
      </c>
      <c r="I869" s="364">
        <f t="shared" si="26"/>
        <v>20</v>
      </c>
    </row>
    <row r="870" spans="1:9" ht="15">
      <c r="A870" s="98">
        <v>862</v>
      </c>
      <c r="B870" s="561" t="s">
        <v>2551</v>
      </c>
      <c r="C870" s="561" t="s">
        <v>1997</v>
      </c>
      <c r="D870" s="559" t="s">
        <v>2602</v>
      </c>
      <c r="E870" s="494" t="s">
        <v>828</v>
      </c>
      <c r="F870" s="98" t="s">
        <v>333</v>
      </c>
      <c r="G870" s="495">
        <f t="shared" si="25"/>
        <v>100</v>
      </c>
      <c r="H870" s="557">
        <v>80</v>
      </c>
      <c r="I870" s="364">
        <f t="shared" si="26"/>
        <v>20</v>
      </c>
    </row>
    <row r="871" spans="1:9" ht="15">
      <c r="A871" s="98">
        <v>863</v>
      </c>
      <c r="B871" s="561" t="s">
        <v>913</v>
      </c>
      <c r="C871" s="561" t="s">
        <v>1583</v>
      </c>
      <c r="D871" s="559">
        <v>13201069859</v>
      </c>
      <c r="E871" s="494" t="s">
        <v>828</v>
      </c>
      <c r="F871" s="98" t="s">
        <v>333</v>
      </c>
      <c r="G871" s="495">
        <f t="shared" si="25"/>
        <v>100</v>
      </c>
      <c r="H871" s="557">
        <v>80</v>
      </c>
      <c r="I871" s="364">
        <f t="shared" si="26"/>
        <v>20</v>
      </c>
    </row>
    <row r="872" spans="1:9" ht="15">
      <c r="A872" s="98">
        <v>864</v>
      </c>
      <c r="B872" s="561" t="s">
        <v>1119</v>
      </c>
      <c r="C872" s="561" t="s">
        <v>2596</v>
      </c>
      <c r="D872" s="559">
        <v>13001042809</v>
      </c>
      <c r="E872" s="494" t="s">
        <v>828</v>
      </c>
      <c r="F872" s="98" t="s">
        <v>333</v>
      </c>
      <c r="G872" s="495">
        <f t="shared" si="25"/>
        <v>100</v>
      </c>
      <c r="H872" s="557">
        <v>80</v>
      </c>
      <c r="I872" s="364">
        <f t="shared" si="26"/>
        <v>20</v>
      </c>
    </row>
    <row r="873" spans="1:9" ht="15">
      <c r="A873" s="98">
        <v>865</v>
      </c>
      <c r="B873" s="561" t="s">
        <v>817</v>
      </c>
      <c r="C873" s="561" t="s">
        <v>1027</v>
      </c>
      <c r="D873" s="559">
        <v>13001066188</v>
      </c>
      <c r="E873" s="494" t="s">
        <v>828</v>
      </c>
      <c r="F873" s="98" t="s">
        <v>333</v>
      </c>
      <c r="G873" s="495">
        <f t="shared" si="25"/>
        <v>100</v>
      </c>
      <c r="H873" s="557">
        <v>80</v>
      </c>
      <c r="I873" s="364">
        <f t="shared" si="26"/>
        <v>20</v>
      </c>
    </row>
    <row r="874" spans="1:9" ht="15">
      <c r="A874" s="98">
        <v>866</v>
      </c>
      <c r="B874" s="565" t="s">
        <v>2603</v>
      </c>
      <c r="C874" s="565" t="s">
        <v>876</v>
      </c>
      <c r="D874" s="566">
        <v>40001016776</v>
      </c>
      <c r="E874" s="494" t="s">
        <v>828</v>
      </c>
      <c r="F874" s="98" t="s">
        <v>333</v>
      </c>
      <c r="G874" s="495">
        <f t="shared" si="25"/>
        <v>150</v>
      </c>
      <c r="H874" s="557">
        <v>120</v>
      </c>
      <c r="I874" s="364">
        <f t="shared" si="26"/>
        <v>30</v>
      </c>
    </row>
    <row r="875" spans="1:9" ht="15">
      <c r="A875" s="98">
        <v>867</v>
      </c>
      <c r="B875" s="567" t="s">
        <v>2405</v>
      </c>
      <c r="C875" s="567" t="s">
        <v>2604</v>
      </c>
      <c r="D875" s="568">
        <v>40001039157</v>
      </c>
      <c r="E875" s="494" t="s">
        <v>828</v>
      </c>
      <c r="F875" s="98" t="s">
        <v>333</v>
      </c>
      <c r="G875" s="495">
        <f t="shared" si="25"/>
        <v>300</v>
      </c>
      <c r="H875" s="557">
        <v>240</v>
      </c>
      <c r="I875" s="364">
        <f t="shared" si="26"/>
        <v>60</v>
      </c>
    </row>
    <row r="876" spans="1:9" ht="15">
      <c r="A876" s="98">
        <v>868</v>
      </c>
      <c r="B876" s="567" t="s">
        <v>2605</v>
      </c>
      <c r="C876" s="567" t="s">
        <v>2606</v>
      </c>
      <c r="D876" s="568" t="s">
        <v>2607</v>
      </c>
      <c r="E876" s="494" t="s">
        <v>828</v>
      </c>
      <c r="F876" s="98" t="s">
        <v>333</v>
      </c>
      <c r="G876" s="495">
        <f t="shared" si="25"/>
        <v>300</v>
      </c>
      <c r="H876" s="557">
        <v>240</v>
      </c>
      <c r="I876" s="364">
        <f t="shared" si="26"/>
        <v>60</v>
      </c>
    </row>
    <row r="877" spans="1:9" ht="15">
      <c r="A877" s="98">
        <v>869</v>
      </c>
      <c r="B877" s="567" t="s">
        <v>2608</v>
      </c>
      <c r="C877" s="567" t="s">
        <v>2609</v>
      </c>
      <c r="D877" s="568">
        <v>40001016673</v>
      </c>
      <c r="E877" s="494" t="s">
        <v>828</v>
      </c>
      <c r="F877" s="98" t="s">
        <v>333</v>
      </c>
      <c r="G877" s="495">
        <f t="shared" si="25"/>
        <v>200</v>
      </c>
      <c r="H877" s="557">
        <v>160</v>
      </c>
      <c r="I877" s="364">
        <f t="shared" si="26"/>
        <v>40</v>
      </c>
    </row>
    <row r="878" spans="1:9" ht="15">
      <c r="A878" s="98">
        <v>870</v>
      </c>
      <c r="B878" s="561" t="s">
        <v>2610</v>
      </c>
      <c r="C878" s="561" t="s">
        <v>2611</v>
      </c>
      <c r="D878" s="569">
        <v>40001014386</v>
      </c>
      <c r="E878" s="494" t="s">
        <v>828</v>
      </c>
      <c r="F878" s="98" t="s">
        <v>333</v>
      </c>
      <c r="G878" s="495">
        <f t="shared" si="25"/>
        <v>300</v>
      </c>
      <c r="H878" s="557">
        <v>240</v>
      </c>
      <c r="I878" s="364">
        <f t="shared" si="26"/>
        <v>60</v>
      </c>
    </row>
    <row r="879" spans="1:9" ht="15">
      <c r="A879" s="98">
        <v>871</v>
      </c>
      <c r="B879" s="570" t="s">
        <v>2612</v>
      </c>
      <c r="C879" s="570" t="s">
        <v>2613</v>
      </c>
      <c r="D879" s="568">
        <v>40001007465</v>
      </c>
      <c r="E879" s="494" t="s">
        <v>828</v>
      </c>
      <c r="F879" s="98" t="s">
        <v>333</v>
      </c>
      <c r="G879" s="495">
        <f t="shared" si="25"/>
        <v>300</v>
      </c>
      <c r="H879" s="557">
        <v>240</v>
      </c>
      <c r="I879" s="364">
        <f t="shared" si="26"/>
        <v>60</v>
      </c>
    </row>
    <row r="880" spans="1:9" ht="15">
      <c r="A880" s="98">
        <v>872</v>
      </c>
      <c r="B880" s="561" t="s">
        <v>1119</v>
      </c>
      <c r="C880" s="561" t="s">
        <v>1553</v>
      </c>
      <c r="D880" s="569">
        <v>40001027459</v>
      </c>
      <c r="E880" s="494" t="s">
        <v>828</v>
      </c>
      <c r="F880" s="98" t="s">
        <v>333</v>
      </c>
      <c r="G880" s="495">
        <f t="shared" si="25"/>
        <v>300</v>
      </c>
      <c r="H880" s="557">
        <v>240</v>
      </c>
      <c r="I880" s="364">
        <f t="shared" si="26"/>
        <v>60</v>
      </c>
    </row>
    <row r="881" spans="1:9" ht="15">
      <c r="A881" s="98">
        <v>873</v>
      </c>
      <c r="B881" s="567" t="s">
        <v>887</v>
      </c>
      <c r="C881" s="567" t="s">
        <v>2614</v>
      </c>
      <c r="D881" s="568">
        <v>40001007241</v>
      </c>
      <c r="E881" s="494" t="s">
        <v>828</v>
      </c>
      <c r="F881" s="98" t="s">
        <v>333</v>
      </c>
      <c r="G881" s="495">
        <f t="shared" si="25"/>
        <v>300</v>
      </c>
      <c r="H881" s="557">
        <v>240</v>
      </c>
      <c r="I881" s="364">
        <f t="shared" si="26"/>
        <v>60</v>
      </c>
    </row>
    <row r="882" spans="1:9" ht="15">
      <c r="A882" s="98">
        <v>874</v>
      </c>
      <c r="B882" s="567" t="s">
        <v>2615</v>
      </c>
      <c r="C882" s="567" t="s">
        <v>2616</v>
      </c>
      <c r="D882" s="568">
        <v>40001026261</v>
      </c>
      <c r="E882" s="494" t="s">
        <v>828</v>
      </c>
      <c r="F882" s="98" t="s">
        <v>333</v>
      </c>
      <c r="G882" s="495">
        <f t="shared" si="25"/>
        <v>300</v>
      </c>
      <c r="H882" s="557">
        <v>240</v>
      </c>
      <c r="I882" s="364">
        <f t="shared" si="26"/>
        <v>60</v>
      </c>
    </row>
    <row r="883" spans="1:9" ht="15">
      <c r="A883" s="98">
        <v>875</v>
      </c>
      <c r="B883" s="567" t="s">
        <v>2617</v>
      </c>
      <c r="C883" s="567" t="s">
        <v>2618</v>
      </c>
      <c r="D883" s="568" t="s">
        <v>2619</v>
      </c>
      <c r="E883" s="494" t="s">
        <v>828</v>
      </c>
      <c r="F883" s="98" t="s">
        <v>333</v>
      </c>
      <c r="G883" s="495">
        <f t="shared" si="25"/>
        <v>100</v>
      </c>
      <c r="H883" s="557">
        <v>80</v>
      </c>
      <c r="I883" s="364">
        <f t="shared" si="26"/>
        <v>20</v>
      </c>
    </row>
    <row r="884" spans="1:9" ht="15">
      <c r="A884" s="98">
        <v>876</v>
      </c>
      <c r="B884" s="567" t="s">
        <v>2620</v>
      </c>
      <c r="C884" s="567" t="s">
        <v>2621</v>
      </c>
      <c r="D884" s="571" t="s">
        <v>2622</v>
      </c>
      <c r="E884" s="494" t="s">
        <v>828</v>
      </c>
      <c r="F884" s="98" t="s">
        <v>333</v>
      </c>
      <c r="G884" s="495">
        <f t="shared" si="25"/>
        <v>150</v>
      </c>
      <c r="H884" s="557">
        <v>120</v>
      </c>
      <c r="I884" s="364">
        <f t="shared" si="26"/>
        <v>30</v>
      </c>
    </row>
    <row r="885" spans="1:9" ht="15">
      <c r="A885" s="98">
        <v>877</v>
      </c>
      <c r="B885" s="572" t="s">
        <v>1539</v>
      </c>
      <c r="C885" s="572" t="s">
        <v>2623</v>
      </c>
      <c r="D885" s="573" t="s">
        <v>2624</v>
      </c>
      <c r="E885" s="494" t="s">
        <v>828</v>
      </c>
      <c r="F885" s="98" t="s">
        <v>333</v>
      </c>
      <c r="G885" s="495">
        <f t="shared" si="25"/>
        <v>100</v>
      </c>
      <c r="H885" s="557">
        <v>80</v>
      </c>
      <c r="I885" s="364">
        <f t="shared" si="26"/>
        <v>20</v>
      </c>
    </row>
    <row r="886" spans="1:9" ht="15">
      <c r="A886" s="98">
        <v>878</v>
      </c>
      <c r="B886" s="572" t="s">
        <v>2625</v>
      </c>
      <c r="C886" s="572" t="s">
        <v>2626</v>
      </c>
      <c r="D886" s="573" t="s">
        <v>2627</v>
      </c>
      <c r="E886" s="494" t="s">
        <v>828</v>
      </c>
      <c r="F886" s="98" t="s">
        <v>333</v>
      </c>
      <c r="G886" s="495">
        <f t="shared" si="25"/>
        <v>100</v>
      </c>
      <c r="H886" s="557">
        <v>80</v>
      </c>
      <c r="I886" s="364">
        <f t="shared" si="26"/>
        <v>20</v>
      </c>
    </row>
    <row r="887" spans="1:9" ht="15">
      <c r="A887" s="98">
        <v>879</v>
      </c>
      <c r="B887" s="572" t="s">
        <v>942</v>
      </c>
      <c r="C887" s="572" t="s">
        <v>2628</v>
      </c>
      <c r="D887" s="573" t="s">
        <v>2629</v>
      </c>
      <c r="E887" s="494" t="s">
        <v>828</v>
      </c>
      <c r="F887" s="98" t="s">
        <v>333</v>
      </c>
      <c r="G887" s="495">
        <f t="shared" si="25"/>
        <v>100</v>
      </c>
      <c r="H887" s="557">
        <v>80</v>
      </c>
      <c r="I887" s="364">
        <f t="shared" si="26"/>
        <v>20</v>
      </c>
    </row>
    <row r="888" spans="1:9" ht="15">
      <c r="A888" s="98">
        <v>880</v>
      </c>
      <c r="B888" s="572" t="s">
        <v>916</v>
      </c>
      <c r="C888" s="572" t="s">
        <v>2630</v>
      </c>
      <c r="D888" s="573" t="s">
        <v>2631</v>
      </c>
      <c r="E888" s="494" t="s">
        <v>828</v>
      </c>
      <c r="F888" s="98" t="s">
        <v>333</v>
      </c>
      <c r="G888" s="495">
        <f t="shared" si="25"/>
        <v>100</v>
      </c>
      <c r="H888" s="557">
        <v>80</v>
      </c>
      <c r="I888" s="364">
        <f t="shared" si="26"/>
        <v>20</v>
      </c>
    </row>
    <row r="889" spans="1:9" ht="15">
      <c r="A889" s="98">
        <v>881</v>
      </c>
      <c r="B889" s="572" t="s">
        <v>2008</v>
      </c>
      <c r="C889" s="572" t="s">
        <v>1512</v>
      </c>
      <c r="D889" s="573" t="s">
        <v>2632</v>
      </c>
      <c r="E889" s="494" t="s">
        <v>828</v>
      </c>
      <c r="F889" s="98" t="s">
        <v>333</v>
      </c>
      <c r="G889" s="495">
        <f t="shared" si="25"/>
        <v>100</v>
      </c>
      <c r="H889" s="557">
        <v>80</v>
      </c>
      <c r="I889" s="364">
        <f t="shared" si="26"/>
        <v>20</v>
      </c>
    </row>
    <row r="890" spans="1:9" ht="15">
      <c r="A890" s="98">
        <v>882</v>
      </c>
      <c r="B890" s="572" t="s">
        <v>2588</v>
      </c>
      <c r="C890" s="572" t="s">
        <v>2633</v>
      </c>
      <c r="D890" s="573" t="s">
        <v>2634</v>
      </c>
      <c r="E890" s="494" t="s">
        <v>828</v>
      </c>
      <c r="F890" s="98" t="s">
        <v>333</v>
      </c>
      <c r="G890" s="495">
        <f t="shared" si="25"/>
        <v>100</v>
      </c>
      <c r="H890" s="557">
        <v>80</v>
      </c>
      <c r="I890" s="364">
        <f t="shared" si="26"/>
        <v>20</v>
      </c>
    </row>
    <row r="891" spans="1:9" ht="15">
      <c r="A891" s="98">
        <v>883</v>
      </c>
      <c r="B891" s="572" t="s">
        <v>1014</v>
      </c>
      <c r="C891" s="572" t="s">
        <v>2633</v>
      </c>
      <c r="D891" s="573" t="s">
        <v>2635</v>
      </c>
      <c r="E891" s="494" t="s">
        <v>828</v>
      </c>
      <c r="F891" s="98" t="s">
        <v>333</v>
      </c>
      <c r="G891" s="495">
        <f t="shared" si="25"/>
        <v>100</v>
      </c>
      <c r="H891" s="557">
        <v>80</v>
      </c>
      <c r="I891" s="364">
        <f t="shared" si="26"/>
        <v>20</v>
      </c>
    </row>
    <row r="892" spans="1:9" ht="15">
      <c r="A892" s="98">
        <v>884</v>
      </c>
      <c r="B892" s="572" t="s">
        <v>2551</v>
      </c>
      <c r="C892" s="572" t="s">
        <v>2051</v>
      </c>
      <c r="D892" s="573" t="s">
        <v>2636</v>
      </c>
      <c r="E892" s="494" t="s">
        <v>828</v>
      </c>
      <c r="F892" s="98" t="s">
        <v>333</v>
      </c>
      <c r="G892" s="495">
        <f t="shared" si="25"/>
        <v>100</v>
      </c>
      <c r="H892" s="557">
        <v>80</v>
      </c>
      <c r="I892" s="364">
        <f t="shared" si="26"/>
        <v>20</v>
      </c>
    </row>
    <row r="893" spans="1:9" ht="15">
      <c r="A893" s="98">
        <v>885</v>
      </c>
      <c r="B893" s="572" t="s">
        <v>913</v>
      </c>
      <c r="C893" s="572" t="s">
        <v>2637</v>
      </c>
      <c r="D893" s="573" t="s">
        <v>2638</v>
      </c>
      <c r="E893" s="494" t="s">
        <v>828</v>
      </c>
      <c r="F893" s="98" t="s">
        <v>333</v>
      </c>
      <c r="G893" s="495">
        <f t="shared" ref="G893:G956" si="27">H893/0.8</f>
        <v>100</v>
      </c>
      <c r="H893" s="557">
        <v>80</v>
      </c>
      <c r="I893" s="364">
        <f t="shared" ref="I893:I956" si="28">H893*0.25</f>
        <v>20</v>
      </c>
    </row>
    <row r="894" spans="1:9" ht="15">
      <c r="A894" s="98">
        <v>886</v>
      </c>
      <c r="B894" s="572" t="s">
        <v>1301</v>
      </c>
      <c r="C894" s="572" t="s">
        <v>2639</v>
      </c>
      <c r="D894" s="573" t="s">
        <v>2640</v>
      </c>
      <c r="E894" s="494" t="s">
        <v>828</v>
      </c>
      <c r="F894" s="98" t="s">
        <v>333</v>
      </c>
      <c r="G894" s="495">
        <f t="shared" si="27"/>
        <v>100</v>
      </c>
      <c r="H894" s="557">
        <v>80</v>
      </c>
      <c r="I894" s="364">
        <f t="shared" si="28"/>
        <v>20</v>
      </c>
    </row>
    <row r="895" spans="1:9" ht="15">
      <c r="A895" s="98">
        <v>887</v>
      </c>
      <c r="B895" s="572" t="s">
        <v>991</v>
      </c>
      <c r="C895" s="572" t="s">
        <v>1533</v>
      </c>
      <c r="D895" s="573" t="s">
        <v>2641</v>
      </c>
      <c r="E895" s="494" t="s">
        <v>828</v>
      </c>
      <c r="F895" s="98" t="s">
        <v>333</v>
      </c>
      <c r="G895" s="495">
        <f t="shared" si="27"/>
        <v>100</v>
      </c>
      <c r="H895" s="557">
        <v>80</v>
      </c>
      <c r="I895" s="364">
        <f t="shared" si="28"/>
        <v>20</v>
      </c>
    </row>
    <row r="896" spans="1:9" ht="15">
      <c r="A896" s="98">
        <v>888</v>
      </c>
      <c r="B896" s="572" t="s">
        <v>1329</v>
      </c>
      <c r="C896" s="572" t="s">
        <v>2642</v>
      </c>
      <c r="D896" s="573" t="s">
        <v>2643</v>
      </c>
      <c r="E896" s="494" t="s">
        <v>828</v>
      </c>
      <c r="F896" s="98" t="s">
        <v>333</v>
      </c>
      <c r="G896" s="495">
        <f t="shared" si="27"/>
        <v>100</v>
      </c>
      <c r="H896" s="557">
        <v>80</v>
      </c>
      <c r="I896" s="364">
        <f t="shared" si="28"/>
        <v>20</v>
      </c>
    </row>
    <row r="897" spans="1:9" ht="15">
      <c r="A897" s="98">
        <v>889</v>
      </c>
      <c r="B897" s="572" t="s">
        <v>896</v>
      </c>
      <c r="C897" s="572" t="s">
        <v>2644</v>
      </c>
      <c r="D897" s="573" t="s">
        <v>2645</v>
      </c>
      <c r="E897" s="494" t="s">
        <v>828</v>
      </c>
      <c r="F897" s="98" t="s">
        <v>333</v>
      </c>
      <c r="G897" s="495">
        <f t="shared" si="27"/>
        <v>100</v>
      </c>
      <c r="H897" s="557">
        <v>80</v>
      </c>
      <c r="I897" s="364">
        <f t="shared" si="28"/>
        <v>20</v>
      </c>
    </row>
    <row r="898" spans="1:9" ht="15">
      <c r="A898" s="98">
        <v>890</v>
      </c>
      <c r="B898" s="572" t="s">
        <v>2646</v>
      </c>
      <c r="C898" s="572" t="s">
        <v>1583</v>
      </c>
      <c r="D898" s="573" t="s">
        <v>2647</v>
      </c>
      <c r="E898" s="494" t="s">
        <v>828</v>
      </c>
      <c r="F898" s="98" t="s">
        <v>333</v>
      </c>
      <c r="G898" s="495">
        <f t="shared" si="27"/>
        <v>100</v>
      </c>
      <c r="H898" s="557">
        <v>80</v>
      </c>
      <c r="I898" s="364">
        <f t="shared" si="28"/>
        <v>20</v>
      </c>
    </row>
    <row r="899" spans="1:9" ht="15">
      <c r="A899" s="98">
        <v>891</v>
      </c>
      <c r="B899" s="572" t="s">
        <v>1230</v>
      </c>
      <c r="C899" s="572" t="s">
        <v>2648</v>
      </c>
      <c r="D899" s="573" t="s">
        <v>2649</v>
      </c>
      <c r="E899" s="494" t="s">
        <v>828</v>
      </c>
      <c r="F899" s="98" t="s">
        <v>333</v>
      </c>
      <c r="G899" s="495">
        <f t="shared" si="27"/>
        <v>100</v>
      </c>
      <c r="H899" s="557">
        <v>80</v>
      </c>
      <c r="I899" s="364">
        <f t="shared" si="28"/>
        <v>20</v>
      </c>
    </row>
    <row r="900" spans="1:9" ht="15">
      <c r="A900" s="98">
        <v>892</v>
      </c>
      <c r="B900" s="572" t="s">
        <v>817</v>
      </c>
      <c r="C900" s="572" t="s">
        <v>2650</v>
      </c>
      <c r="D900" s="573" t="s">
        <v>2651</v>
      </c>
      <c r="E900" s="494" t="s">
        <v>828</v>
      </c>
      <c r="F900" s="98" t="s">
        <v>333</v>
      </c>
      <c r="G900" s="495">
        <f t="shared" si="27"/>
        <v>100</v>
      </c>
      <c r="H900" s="557">
        <v>80</v>
      </c>
      <c r="I900" s="364">
        <f t="shared" si="28"/>
        <v>20</v>
      </c>
    </row>
    <row r="901" spans="1:9" ht="15">
      <c r="A901" s="98">
        <v>893</v>
      </c>
      <c r="B901" s="572" t="s">
        <v>2213</v>
      </c>
      <c r="C901" s="572" t="s">
        <v>2094</v>
      </c>
      <c r="D901" s="573" t="s">
        <v>2652</v>
      </c>
      <c r="E901" s="494" t="s">
        <v>828</v>
      </c>
      <c r="F901" s="98" t="s">
        <v>333</v>
      </c>
      <c r="G901" s="495">
        <f t="shared" si="27"/>
        <v>100</v>
      </c>
      <c r="H901" s="557">
        <v>80</v>
      </c>
      <c r="I901" s="364">
        <f t="shared" si="28"/>
        <v>20</v>
      </c>
    </row>
    <row r="902" spans="1:9" ht="15">
      <c r="A902" s="98">
        <v>894</v>
      </c>
      <c r="B902" s="572" t="s">
        <v>916</v>
      </c>
      <c r="C902" s="572" t="s">
        <v>2653</v>
      </c>
      <c r="D902" s="573" t="s">
        <v>2654</v>
      </c>
      <c r="E902" s="494" t="s">
        <v>828</v>
      </c>
      <c r="F902" s="98" t="s">
        <v>333</v>
      </c>
      <c r="G902" s="495">
        <f t="shared" si="27"/>
        <v>100</v>
      </c>
      <c r="H902" s="557">
        <v>80</v>
      </c>
      <c r="I902" s="364">
        <f t="shared" si="28"/>
        <v>20</v>
      </c>
    </row>
    <row r="903" spans="1:9" ht="15">
      <c r="A903" s="98">
        <v>895</v>
      </c>
      <c r="B903" s="572" t="s">
        <v>916</v>
      </c>
      <c r="C903" s="572" t="s">
        <v>1533</v>
      </c>
      <c r="D903" s="573" t="s">
        <v>2655</v>
      </c>
      <c r="E903" s="494" t="s">
        <v>828</v>
      </c>
      <c r="F903" s="98" t="s">
        <v>333</v>
      </c>
      <c r="G903" s="495">
        <f t="shared" si="27"/>
        <v>100</v>
      </c>
      <c r="H903" s="557">
        <v>80</v>
      </c>
      <c r="I903" s="364">
        <f t="shared" si="28"/>
        <v>20</v>
      </c>
    </row>
    <row r="904" spans="1:9" ht="15">
      <c r="A904" s="98">
        <v>896</v>
      </c>
      <c r="B904" s="572" t="s">
        <v>1480</v>
      </c>
      <c r="C904" s="572" t="s">
        <v>2656</v>
      </c>
      <c r="D904" s="573" t="s">
        <v>2657</v>
      </c>
      <c r="E904" s="494" t="s">
        <v>828</v>
      </c>
      <c r="F904" s="98" t="s">
        <v>333</v>
      </c>
      <c r="G904" s="495">
        <f t="shared" si="27"/>
        <v>100</v>
      </c>
      <c r="H904" s="557">
        <v>80</v>
      </c>
      <c r="I904" s="364">
        <f t="shared" si="28"/>
        <v>20</v>
      </c>
    </row>
    <row r="905" spans="1:9" ht="15">
      <c r="A905" s="98">
        <v>897</v>
      </c>
      <c r="B905" s="572" t="s">
        <v>2658</v>
      </c>
      <c r="C905" s="572" t="s">
        <v>2659</v>
      </c>
      <c r="D905" s="573" t="s">
        <v>2660</v>
      </c>
      <c r="E905" s="494" t="s">
        <v>828</v>
      </c>
      <c r="F905" s="98" t="s">
        <v>333</v>
      </c>
      <c r="G905" s="495">
        <f t="shared" si="27"/>
        <v>100</v>
      </c>
      <c r="H905" s="557">
        <v>80</v>
      </c>
      <c r="I905" s="364">
        <f t="shared" si="28"/>
        <v>20</v>
      </c>
    </row>
    <row r="906" spans="1:9" ht="15">
      <c r="A906" s="98">
        <v>898</v>
      </c>
      <c r="B906" s="572" t="s">
        <v>1026</v>
      </c>
      <c r="C906" s="572" t="s">
        <v>2661</v>
      </c>
      <c r="D906" s="573" t="s">
        <v>2662</v>
      </c>
      <c r="E906" s="494" t="s">
        <v>828</v>
      </c>
      <c r="F906" s="98" t="s">
        <v>333</v>
      </c>
      <c r="G906" s="495">
        <f t="shared" si="27"/>
        <v>100</v>
      </c>
      <c r="H906" s="557">
        <v>80</v>
      </c>
      <c r="I906" s="364">
        <f t="shared" si="28"/>
        <v>20</v>
      </c>
    </row>
    <row r="907" spans="1:9" ht="15">
      <c r="A907" s="98">
        <v>899</v>
      </c>
      <c r="B907" s="572" t="s">
        <v>913</v>
      </c>
      <c r="C907" s="572" t="s">
        <v>2637</v>
      </c>
      <c r="D907" s="573" t="s">
        <v>2663</v>
      </c>
      <c r="E907" s="494" t="s">
        <v>828</v>
      </c>
      <c r="F907" s="98" t="s">
        <v>333</v>
      </c>
      <c r="G907" s="495">
        <f t="shared" si="27"/>
        <v>100</v>
      </c>
      <c r="H907" s="557">
        <v>80</v>
      </c>
      <c r="I907" s="364">
        <f t="shared" si="28"/>
        <v>20</v>
      </c>
    </row>
    <row r="908" spans="1:9" ht="15">
      <c r="A908" s="98">
        <v>900</v>
      </c>
      <c r="B908" s="572" t="s">
        <v>1561</v>
      </c>
      <c r="C908" s="572" t="s">
        <v>2499</v>
      </c>
      <c r="D908" s="573" t="s">
        <v>2664</v>
      </c>
      <c r="E908" s="494" t="s">
        <v>828</v>
      </c>
      <c r="F908" s="98" t="s">
        <v>333</v>
      </c>
      <c r="G908" s="495">
        <f t="shared" si="27"/>
        <v>100</v>
      </c>
      <c r="H908" s="557">
        <v>80</v>
      </c>
      <c r="I908" s="364">
        <f t="shared" si="28"/>
        <v>20</v>
      </c>
    </row>
    <row r="909" spans="1:9" ht="15">
      <c r="A909" s="98">
        <v>901</v>
      </c>
      <c r="B909" s="572" t="s">
        <v>1248</v>
      </c>
      <c r="C909" s="572" t="s">
        <v>2665</v>
      </c>
      <c r="D909" s="573" t="s">
        <v>2666</v>
      </c>
      <c r="E909" s="494" t="s">
        <v>828</v>
      </c>
      <c r="F909" s="98" t="s">
        <v>333</v>
      </c>
      <c r="G909" s="495">
        <f t="shared" si="27"/>
        <v>100</v>
      </c>
      <c r="H909" s="557">
        <v>80</v>
      </c>
      <c r="I909" s="364">
        <f t="shared" si="28"/>
        <v>20</v>
      </c>
    </row>
    <row r="910" spans="1:9" ht="15">
      <c r="A910" s="98">
        <v>902</v>
      </c>
      <c r="B910" s="572" t="s">
        <v>896</v>
      </c>
      <c r="C910" s="572" t="s">
        <v>966</v>
      </c>
      <c r="D910" s="573" t="s">
        <v>2667</v>
      </c>
      <c r="E910" s="494" t="s">
        <v>828</v>
      </c>
      <c r="F910" s="98" t="s">
        <v>333</v>
      </c>
      <c r="G910" s="495">
        <f t="shared" si="27"/>
        <v>100</v>
      </c>
      <c r="H910" s="557">
        <v>80</v>
      </c>
      <c r="I910" s="364">
        <f t="shared" si="28"/>
        <v>20</v>
      </c>
    </row>
    <row r="911" spans="1:9" ht="15">
      <c r="A911" s="98">
        <v>903</v>
      </c>
      <c r="B911" s="572" t="s">
        <v>1026</v>
      </c>
      <c r="C911" s="572" t="s">
        <v>2668</v>
      </c>
      <c r="D911" s="573" t="s">
        <v>2669</v>
      </c>
      <c r="E911" s="494" t="s">
        <v>828</v>
      </c>
      <c r="F911" s="98" t="s">
        <v>333</v>
      </c>
      <c r="G911" s="495">
        <f t="shared" si="27"/>
        <v>100</v>
      </c>
      <c r="H911" s="557">
        <v>80</v>
      </c>
      <c r="I911" s="364">
        <f t="shared" si="28"/>
        <v>20</v>
      </c>
    </row>
    <row r="912" spans="1:9" ht="15">
      <c r="A912" s="98">
        <v>904</v>
      </c>
      <c r="B912" s="572" t="s">
        <v>2538</v>
      </c>
      <c r="C912" s="572" t="s">
        <v>2670</v>
      </c>
      <c r="D912" s="573" t="s">
        <v>2671</v>
      </c>
      <c r="E912" s="494" t="s">
        <v>828</v>
      </c>
      <c r="F912" s="98" t="s">
        <v>333</v>
      </c>
      <c r="G912" s="495">
        <f t="shared" si="27"/>
        <v>100</v>
      </c>
      <c r="H912" s="557">
        <v>80</v>
      </c>
      <c r="I912" s="364">
        <f t="shared" si="28"/>
        <v>20</v>
      </c>
    </row>
    <row r="913" spans="1:9" ht="15">
      <c r="A913" s="98">
        <v>905</v>
      </c>
      <c r="B913" s="572" t="s">
        <v>896</v>
      </c>
      <c r="C913" s="572" t="s">
        <v>2672</v>
      </c>
      <c r="D913" s="573" t="s">
        <v>2673</v>
      </c>
      <c r="E913" s="494" t="s">
        <v>828</v>
      </c>
      <c r="F913" s="98" t="s">
        <v>333</v>
      </c>
      <c r="G913" s="495">
        <f t="shared" si="27"/>
        <v>100</v>
      </c>
      <c r="H913" s="557">
        <v>80</v>
      </c>
      <c r="I913" s="364">
        <f t="shared" si="28"/>
        <v>20</v>
      </c>
    </row>
    <row r="914" spans="1:9" ht="15">
      <c r="A914" s="98">
        <v>906</v>
      </c>
      <c r="B914" s="572" t="s">
        <v>2674</v>
      </c>
      <c r="C914" s="572" t="s">
        <v>2675</v>
      </c>
      <c r="D914" s="573" t="s">
        <v>2676</v>
      </c>
      <c r="E914" s="494" t="s">
        <v>828</v>
      </c>
      <c r="F914" s="98" t="s">
        <v>333</v>
      </c>
      <c r="G914" s="495">
        <f t="shared" si="27"/>
        <v>100</v>
      </c>
      <c r="H914" s="557">
        <v>80</v>
      </c>
      <c r="I914" s="364">
        <f t="shared" si="28"/>
        <v>20</v>
      </c>
    </row>
    <row r="915" spans="1:9" ht="15">
      <c r="A915" s="98">
        <v>907</v>
      </c>
      <c r="B915" s="572" t="s">
        <v>2674</v>
      </c>
      <c r="C915" s="572" t="s">
        <v>2677</v>
      </c>
      <c r="D915" s="573" t="s">
        <v>2678</v>
      </c>
      <c r="E915" s="494" t="s">
        <v>828</v>
      </c>
      <c r="F915" s="98" t="s">
        <v>333</v>
      </c>
      <c r="G915" s="495">
        <f t="shared" si="27"/>
        <v>100</v>
      </c>
      <c r="H915" s="557">
        <v>80</v>
      </c>
      <c r="I915" s="364">
        <f t="shared" si="28"/>
        <v>20</v>
      </c>
    </row>
    <row r="916" spans="1:9" ht="15">
      <c r="A916" s="98">
        <v>908</v>
      </c>
      <c r="B916" s="572" t="s">
        <v>1626</v>
      </c>
      <c r="C916" s="572" t="s">
        <v>1262</v>
      </c>
      <c r="D916" s="573" t="s">
        <v>2679</v>
      </c>
      <c r="E916" s="494" t="s">
        <v>828</v>
      </c>
      <c r="F916" s="98" t="s">
        <v>333</v>
      </c>
      <c r="G916" s="495">
        <f t="shared" si="27"/>
        <v>100</v>
      </c>
      <c r="H916" s="557">
        <v>80</v>
      </c>
      <c r="I916" s="364">
        <f t="shared" si="28"/>
        <v>20</v>
      </c>
    </row>
    <row r="917" spans="1:9" ht="15">
      <c r="A917" s="98">
        <v>909</v>
      </c>
      <c r="B917" s="572" t="s">
        <v>2680</v>
      </c>
      <c r="C917" s="572" t="s">
        <v>2681</v>
      </c>
      <c r="D917" s="573" t="s">
        <v>2682</v>
      </c>
      <c r="E917" s="494" t="s">
        <v>828</v>
      </c>
      <c r="F917" s="98" t="s">
        <v>333</v>
      </c>
      <c r="G917" s="495">
        <f t="shared" si="27"/>
        <v>100</v>
      </c>
      <c r="H917" s="557">
        <v>80</v>
      </c>
      <c r="I917" s="364">
        <f t="shared" si="28"/>
        <v>20</v>
      </c>
    </row>
    <row r="918" spans="1:9" ht="15">
      <c r="A918" s="98">
        <v>910</v>
      </c>
      <c r="B918" s="572" t="s">
        <v>2683</v>
      </c>
      <c r="C918" s="572" t="s">
        <v>2684</v>
      </c>
      <c r="D918" s="573" t="s">
        <v>2685</v>
      </c>
      <c r="E918" s="494" t="s">
        <v>828</v>
      </c>
      <c r="F918" s="98" t="s">
        <v>333</v>
      </c>
      <c r="G918" s="495">
        <f t="shared" si="27"/>
        <v>100</v>
      </c>
      <c r="H918" s="557">
        <v>80</v>
      </c>
      <c r="I918" s="364">
        <f t="shared" si="28"/>
        <v>20</v>
      </c>
    </row>
    <row r="919" spans="1:9" ht="15">
      <c r="A919" s="98">
        <v>911</v>
      </c>
      <c r="B919" s="572" t="s">
        <v>1477</v>
      </c>
      <c r="C919" s="572" t="s">
        <v>2686</v>
      </c>
      <c r="D919" s="573" t="s">
        <v>2687</v>
      </c>
      <c r="E919" s="494" t="s">
        <v>828</v>
      </c>
      <c r="F919" s="98" t="s">
        <v>333</v>
      </c>
      <c r="G919" s="495">
        <f t="shared" si="27"/>
        <v>100</v>
      </c>
      <c r="H919" s="557">
        <v>80</v>
      </c>
      <c r="I919" s="364">
        <f t="shared" si="28"/>
        <v>20</v>
      </c>
    </row>
    <row r="920" spans="1:9" ht="15">
      <c r="A920" s="98">
        <v>912</v>
      </c>
      <c r="B920" s="572" t="s">
        <v>1045</v>
      </c>
      <c r="C920" s="572" t="s">
        <v>2688</v>
      </c>
      <c r="D920" s="573" t="s">
        <v>2689</v>
      </c>
      <c r="E920" s="494" t="s">
        <v>828</v>
      </c>
      <c r="F920" s="98" t="s">
        <v>333</v>
      </c>
      <c r="G920" s="495">
        <f t="shared" si="27"/>
        <v>100</v>
      </c>
      <c r="H920" s="557">
        <v>80</v>
      </c>
      <c r="I920" s="364">
        <f t="shared" si="28"/>
        <v>20</v>
      </c>
    </row>
    <row r="921" spans="1:9" ht="15">
      <c r="A921" s="98">
        <v>913</v>
      </c>
      <c r="B921" s="572" t="s">
        <v>2690</v>
      </c>
      <c r="C921" s="572" t="s">
        <v>2691</v>
      </c>
      <c r="D921" s="573" t="s">
        <v>2692</v>
      </c>
      <c r="E921" s="494" t="s">
        <v>828</v>
      </c>
      <c r="F921" s="98" t="s">
        <v>333</v>
      </c>
      <c r="G921" s="495">
        <f t="shared" si="27"/>
        <v>100</v>
      </c>
      <c r="H921" s="557">
        <v>80</v>
      </c>
      <c r="I921" s="364">
        <f t="shared" si="28"/>
        <v>20</v>
      </c>
    </row>
    <row r="922" spans="1:9" ht="15">
      <c r="A922" s="98">
        <v>914</v>
      </c>
      <c r="B922" s="572" t="s">
        <v>1532</v>
      </c>
      <c r="C922" s="572" t="s">
        <v>2693</v>
      </c>
      <c r="D922" s="573" t="s">
        <v>2694</v>
      </c>
      <c r="E922" s="494" t="s">
        <v>828</v>
      </c>
      <c r="F922" s="98" t="s">
        <v>333</v>
      </c>
      <c r="G922" s="495">
        <f t="shared" si="27"/>
        <v>100</v>
      </c>
      <c r="H922" s="557">
        <v>80</v>
      </c>
      <c r="I922" s="364">
        <f t="shared" si="28"/>
        <v>20</v>
      </c>
    </row>
    <row r="923" spans="1:9" ht="15">
      <c r="A923" s="98">
        <v>915</v>
      </c>
      <c r="B923" s="572" t="s">
        <v>1373</v>
      </c>
      <c r="C923" s="572" t="s">
        <v>2695</v>
      </c>
      <c r="D923" s="573" t="s">
        <v>2696</v>
      </c>
      <c r="E923" s="494" t="s">
        <v>828</v>
      </c>
      <c r="F923" s="98" t="s">
        <v>333</v>
      </c>
      <c r="G923" s="495">
        <f t="shared" si="27"/>
        <v>100</v>
      </c>
      <c r="H923" s="557">
        <v>80</v>
      </c>
      <c r="I923" s="364">
        <f t="shared" si="28"/>
        <v>20</v>
      </c>
    </row>
    <row r="924" spans="1:9" ht="15">
      <c r="A924" s="98">
        <v>916</v>
      </c>
      <c r="B924" s="572" t="s">
        <v>1613</v>
      </c>
      <c r="C924" s="572" t="s">
        <v>2697</v>
      </c>
      <c r="D924" s="573" t="s">
        <v>2698</v>
      </c>
      <c r="E924" s="494" t="s">
        <v>828</v>
      </c>
      <c r="F924" s="98" t="s">
        <v>333</v>
      </c>
      <c r="G924" s="495">
        <f t="shared" si="27"/>
        <v>100</v>
      </c>
      <c r="H924" s="557">
        <v>80</v>
      </c>
      <c r="I924" s="364">
        <f t="shared" si="28"/>
        <v>20</v>
      </c>
    </row>
    <row r="925" spans="1:9" ht="15">
      <c r="A925" s="98">
        <v>917</v>
      </c>
      <c r="B925" s="572" t="s">
        <v>1539</v>
      </c>
      <c r="C925" s="572" t="s">
        <v>2699</v>
      </c>
      <c r="D925" s="573" t="s">
        <v>2700</v>
      </c>
      <c r="E925" s="494" t="s">
        <v>828</v>
      </c>
      <c r="F925" s="98" t="s">
        <v>333</v>
      </c>
      <c r="G925" s="495">
        <f t="shared" si="27"/>
        <v>100</v>
      </c>
      <c r="H925" s="557">
        <v>80</v>
      </c>
      <c r="I925" s="364">
        <f t="shared" si="28"/>
        <v>20</v>
      </c>
    </row>
    <row r="926" spans="1:9" ht="15">
      <c r="A926" s="98">
        <v>918</v>
      </c>
      <c r="B926" s="572" t="s">
        <v>2701</v>
      </c>
      <c r="C926" s="572" t="s">
        <v>1395</v>
      </c>
      <c r="D926" s="573" t="s">
        <v>2702</v>
      </c>
      <c r="E926" s="494" t="s">
        <v>828</v>
      </c>
      <c r="F926" s="98" t="s">
        <v>333</v>
      </c>
      <c r="G926" s="495">
        <f t="shared" si="27"/>
        <v>100</v>
      </c>
      <c r="H926" s="557">
        <v>80</v>
      </c>
      <c r="I926" s="364">
        <f t="shared" si="28"/>
        <v>20</v>
      </c>
    </row>
    <row r="927" spans="1:9" ht="15">
      <c r="A927" s="98">
        <v>919</v>
      </c>
      <c r="B927" s="572" t="s">
        <v>2703</v>
      </c>
      <c r="C927" s="572" t="s">
        <v>2704</v>
      </c>
      <c r="D927" s="573" t="s">
        <v>2705</v>
      </c>
      <c r="E927" s="494" t="s">
        <v>828</v>
      </c>
      <c r="F927" s="98" t="s">
        <v>333</v>
      </c>
      <c r="G927" s="495">
        <f t="shared" si="27"/>
        <v>100</v>
      </c>
      <c r="H927" s="557">
        <v>80</v>
      </c>
      <c r="I927" s="364">
        <f t="shared" si="28"/>
        <v>20</v>
      </c>
    </row>
    <row r="928" spans="1:9" ht="15">
      <c r="A928" s="98">
        <v>920</v>
      </c>
      <c r="B928" s="572" t="s">
        <v>913</v>
      </c>
      <c r="C928" s="572" t="s">
        <v>2706</v>
      </c>
      <c r="D928" s="573" t="s">
        <v>2707</v>
      </c>
      <c r="E928" s="494" t="s">
        <v>828</v>
      </c>
      <c r="F928" s="98" t="s">
        <v>333</v>
      </c>
      <c r="G928" s="495">
        <f t="shared" si="27"/>
        <v>100</v>
      </c>
      <c r="H928" s="557">
        <v>80</v>
      </c>
      <c r="I928" s="364">
        <f t="shared" si="28"/>
        <v>20</v>
      </c>
    </row>
    <row r="929" spans="1:9" ht="15">
      <c r="A929" s="98">
        <v>921</v>
      </c>
      <c r="B929" s="572" t="s">
        <v>1817</v>
      </c>
      <c r="C929" s="572" t="s">
        <v>2708</v>
      </c>
      <c r="D929" s="573" t="s">
        <v>2709</v>
      </c>
      <c r="E929" s="494" t="s">
        <v>828</v>
      </c>
      <c r="F929" s="98" t="s">
        <v>333</v>
      </c>
      <c r="G929" s="495">
        <f t="shared" si="27"/>
        <v>100</v>
      </c>
      <c r="H929" s="557">
        <v>80</v>
      </c>
      <c r="I929" s="364">
        <f t="shared" si="28"/>
        <v>20</v>
      </c>
    </row>
    <row r="930" spans="1:9" ht="15">
      <c r="A930" s="98">
        <v>922</v>
      </c>
      <c r="B930" s="572" t="s">
        <v>1539</v>
      </c>
      <c r="C930" s="572" t="s">
        <v>2639</v>
      </c>
      <c r="D930" s="573" t="s">
        <v>2710</v>
      </c>
      <c r="E930" s="494" t="s">
        <v>828</v>
      </c>
      <c r="F930" s="98" t="s">
        <v>333</v>
      </c>
      <c r="G930" s="495">
        <f t="shared" si="27"/>
        <v>100</v>
      </c>
      <c r="H930" s="557">
        <v>80</v>
      </c>
      <c r="I930" s="364">
        <f t="shared" si="28"/>
        <v>20</v>
      </c>
    </row>
    <row r="931" spans="1:9" ht="15">
      <c r="A931" s="98">
        <v>923</v>
      </c>
      <c r="B931" s="572" t="s">
        <v>859</v>
      </c>
      <c r="C931" s="572" t="s">
        <v>2697</v>
      </c>
      <c r="D931" s="573" t="s">
        <v>2711</v>
      </c>
      <c r="E931" s="494" t="s">
        <v>828</v>
      </c>
      <c r="F931" s="98" t="s">
        <v>333</v>
      </c>
      <c r="G931" s="495">
        <f t="shared" si="27"/>
        <v>100</v>
      </c>
      <c r="H931" s="557">
        <v>80</v>
      </c>
      <c r="I931" s="364">
        <f t="shared" si="28"/>
        <v>20</v>
      </c>
    </row>
    <row r="932" spans="1:9" ht="15">
      <c r="A932" s="98">
        <v>924</v>
      </c>
      <c r="B932" s="572" t="s">
        <v>2712</v>
      </c>
      <c r="C932" s="572" t="s">
        <v>2713</v>
      </c>
      <c r="D932" s="573" t="s">
        <v>2714</v>
      </c>
      <c r="E932" s="494" t="s">
        <v>828</v>
      </c>
      <c r="F932" s="98" t="s">
        <v>333</v>
      </c>
      <c r="G932" s="495">
        <f t="shared" si="27"/>
        <v>100</v>
      </c>
      <c r="H932" s="557">
        <v>80</v>
      </c>
      <c r="I932" s="364">
        <f t="shared" si="28"/>
        <v>20</v>
      </c>
    </row>
    <row r="933" spans="1:9" ht="15">
      <c r="A933" s="98">
        <v>925</v>
      </c>
      <c r="B933" s="572" t="s">
        <v>2715</v>
      </c>
      <c r="C933" s="572" t="s">
        <v>2716</v>
      </c>
      <c r="D933" s="573" t="s">
        <v>2717</v>
      </c>
      <c r="E933" s="494" t="s">
        <v>828</v>
      </c>
      <c r="F933" s="98" t="s">
        <v>333</v>
      </c>
      <c r="G933" s="495">
        <f t="shared" si="27"/>
        <v>100</v>
      </c>
      <c r="H933" s="557">
        <v>80</v>
      </c>
      <c r="I933" s="364">
        <f t="shared" si="28"/>
        <v>20</v>
      </c>
    </row>
    <row r="934" spans="1:9" ht="15">
      <c r="A934" s="98">
        <v>926</v>
      </c>
      <c r="B934" s="572" t="s">
        <v>843</v>
      </c>
      <c r="C934" s="572" t="s">
        <v>2718</v>
      </c>
      <c r="D934" s="573" t="s">
        <v>2719</v>
      </c>
      <c r="E934" s="494" t="s">
        <v>828</v>
      </c>
      <c r="F934" s="98" t="s">
        <v>333</v>
      </c>
      <c r="G934" s="495">
        <f t="shared" si="27"/>
        <v>100</v>
      </c>
      <c r="H934" s="557">
        <v>80</v>
      </c>
      <c r="I934" s="364">
        <f t="shared" si="28"/>
        <v>20</v>
      </c>
    </row>
    <row r="935" spans="1:9" ht="15">
      <c r="A935" s="98">
        <v>927</v>
      </c>
      <c r="B935" s="572" t="s">
        <v>2617</v>
      </c>
      <c r="C935" s="572" t="s">
        <v>2720</v>
      </c>
      <c r="D935" s="573" t="s">
        <v>2721</v>
      </c>
      <c r="E935" s="494" t="s">
        <v>828</v>
      </c>
      <c r="F935" s="98" t="s">
        <v>333</v>
      </c>
      <c r="G935" s="495">
        <f t="shared" si="27"/>
        <v>100</v>
      </c>
      <c r="H935" s="557">
        <v>80</v>
      </c>
      <c r="I935" s="364">
        <f t="shared" si="28"/>
        <v>20</v>
      </c>
    </row>
    <row r="936" spans="1:9" ht="15">
      <c r="A936" s="98">
        <v>928</v>
      </c>
      <c r="B936" s="572" t="s">
        <v>1053</v>
      </c>
      <c r="C936" s="572" t="s">
        <v>1583</v>
      </c>
      <c r="D936" s="573" t="s">
        <v>2722</v>
      </c>
      <c r="E936" s="494" t="s">
        <v>828</v>
      </c>
      <c r="F936" s="98" t="s">
        <v>333</v>
      </c>
      <c r="G936" s="495">
        <f t="shared" si="27"/>
        <v>100</v>
      </c>
      <c r="H936" s="557">
        <v>80</v>
      </c>
      <c r="I936" s="364">
        <f t="shared" si="28"/>
        <v>20</v>
      </c>
    </row>
    <row r="937" spans="1:9" ht="15">
      <c r="A937" s="98">
        <v>929</v>
      </c>
      <c r="B937" s="572" t="s">
        <v>2723</v>
      </c>
      <c r="C937" s="572" t="s">
        <v>2661</v>
      </c>
      <c r="D937" s="573" t="s">
        <v>2724</v>
      </c>
      <c r="E937" s="494" t="s">
        <v>828</v>
      </c>
      <c r="F937" s="98" t="s">
        <v>333</v>
      </c>
      <c r="G937" s="495">
        <f t="shared" si="27"/>
        <v>100</v>
      </c>
      <c r="H937" s="557">
        <v>80</v>
      </c>
      <c r="I937" s="364">
        <f t="shared" si="28"/>
        <v>20</v>
      </c>
    </row>
    <row r="938" spans="1:9" ht="15">
      <c r="A938" s="98">
        <v>930</v>
      </c>
      <c r="B938" s="572" t="s">
        <v>2725</v>
      </c>
      <c r="C938" s="572" t="s">
        <v>2726</v>
      </c>
      <c r="D938" s="573" t="s">
        <v>2727</v>
      </c>
      <c r="E938" s="494" t="s">
        <v>828</v>
      </c>
      <c r="F938" s="98" t="s">
        <v>333</v>
      </c>
      <c r="G938" s="495">
        <f t="shared" si="27"/>
        <v>100</v>
      </c>
      <c r="H938" s="557">
        <v>80</v>
      </c>
      <c r="I938" s="364">
        <f t="shared" si="28"/>
        <v>20</v>
      </c>
    </row>
    <row r="939" spans="1:9" ht="15">
      <c r="A939" s="98">
        <v>931</v>
      </c>
      <c r="B939" s="574" t="s">
        <v>878</v>
      </c>
      <c r="C939" s="574" t="s">
        <v>2728</v>
      </c>
      <c r="D939" s="575" t="s">
        <v>2729</v>
      </c>
      <c r="E939" s="494" t="s">
        <v>828</v>
      </c>
      <c r="F939" s="98" t="s">
        <v>333</v>
      </c>
      <c r="G939" s="495">
        <f t="shared" si="27"/>
        <v>150</v>
      </c>
      <c r="H939" s="557">
        <v>120</v>
      </c>
      <c r="I939" s="364">
        <f t="shared" si="28"/>
        <v>30</v>
      </c>
    </row>
    <row r="940" spans="1:9" ht="15">
      <c r="A940" s="98">
        <v>932</v>
      </c>
      <c r="B940" s="576" t="s">
        <v>1498</v>
      </c>
      <c r="C940" s="576" t="s">
        <v>2730</v>
      </c>
      <c r="D940" s="564" t="s">
        <v>2731</v>
      </c>
      <c r="E940" s="494" t="s">
        <v>828</v>
      </c>
      <c r="F940" s="98" t="s">
        <v>333</v>
      </c>
      <c r="G940" s="495">
        <f t="shared" si="27"/>
        <v>100</v>
      </c>
      <c r="H940" s="557">
        <v>80</v>
      </c>
      <c r="I940" s="364">
        <f t="shared" si="28"/>
        <v>20</v>
      </c>
    </row>
    <row r="941" spans="1:9" ht="15">
      <c r="A941" s="98">
        <v>933</v>
      </c>
      <c r="B941" s="576" t="s">
        <v>1853</v>
      </c>
      <c r="C941" s="576" t="s">
        <v>2732</v>
      </c>
      <c r="D941" s="564" t="s">
        <v>2733</v>
      </c>
      <c r="E941" s="494" t="s">
        <v>828</v>
      </c>
      <c r="F941" s="98" t="s">
        <v>333</v>
      </c>
      <c r="G941" s="495">
        <f t="shared" si="27"/>
        <v>100</v>
      </c>
      <c r="H941" s="557">
        <v>80</v>
      </c>
      <c r="I941" s="364">
        <f t="shared" si="28"/>
        <v>20</v>
      </c>
    </row>
    <row r="942" spans="1:9" ht="15">
      <c r="A942" s="98">
        <v>934</v>
      </c>
      <c r="B942" s="576" t="s">
        <v>2247</v>
      </c>
      <c r="C942" s="576" t="s">
        <v>2734</v>
      </c>
      <c r="D942" s="564" t="s">
        <v>2735</v>
      </c>
      <c r="E942" s="494" t="s">
        <v>828</v>
      </c>
      <c r="F942" s="98" t="s">
        <v>333</v>
      </c>
      <c r="G942" s="495">
        <f t="shared" si="27"/>
        <v>100</v>
      </c>
      <c r="H942" s="557">
        <v>80</v>
      </c>
      <c r="I942" s="364">
        <f t="shared" si="28"/>
        <v>20</v>
      </c>
    </row>
    <row r="943" spans="1:9" ht="15">
      <c r="A943" s="98">
        <v>935</v>
      </c>
      <c r="B943" s="576" t="s">
        <v>817</v>
      </c>
      <c r="C943" s="576" t="s">
        <v>2736</v>
      </c>
      <c r="D943" s="564" t="s">
        <v>2737</v>
      </c>
      <c r="E943" s="494" t="s">
        <v>828</v>
      </c>
      <c r="F943" s="98" t="s">
        <v>333</v>
      </c>
      <c r="G943" s="495">
        <f t="shared" si="27"/>
        <v>100</v>
      </c>
      <c r="H943" s="557">
        <v>80</v>
      </c>
      <c r="I943" s="364">
        <f t="shared" si="28"/>
        <v>20</v>
      </c>
    </row>
    <row r="944" spans="1:9" ht="15">
      <c r="A944" s="98">
        <v>936</v>
      </c>
      <c r="B944" s="576" t="s">
        <v>2701</v>
      </c>
      <c r="C944" s="576" t="s">
        <v>2728</v>
      </c>
      <c r="D944" s="564" t="s">
        <v>2738</v>
      </c>
      <c r="E944" s="494" t="s">
        <v>828</v>
      </c>
      <c r="F944" s="98" t="s">
        <v>333</v>
      </c>
      <c r="G944" s="495">
        <f t="shared" si="27"/>
        <v>100</v>
      </c>
      <c r="H944" s="557">
        <v>80</v>
      </c>
      <c r="I944" s="364">
        <f t="shared" si="28"/>
        <v>20</v>
      </c>
    </row>
    <row r="945" spans="1:9" ht="15">
      <c r="A945" s="98">
        <v>937</v>
      </c>
      <c r="B945" s="576" t="s">
        <v>2739</v>
      </c>
      <c r="C945" s="576" t="s">
        <v>2740</v>
      </c>
      <c r="D945" s="564" t="s">
        <v>2741</v>
      </c>
      <c r="E945" s="494" t="s">
        <v>828</v>
      </c>
      <c r="F945" s="98" t="s">
        <v>333</v>
      </c>
      <c r="G945" s="495">
        <f t="shared" si="27"/>
        <v>100</v>
      </c>
      <c r="H945" s="557">
        <v>80</v>
      </c>
      <c r="I945" s="364">
        <f t="shared" si="28"/>
        <v>20</v>
      </c>
    </row>
    <row r="946" spans="1:9" ht="15">
      <c r="A946" s="98">
        <v>938</v>
      </c>
      <c r="B946" s="576" t="s">
        <v>1728</v>
      </c>
      <c r="C946" s="576" t="s">
        <v>2742</v>
      </c>
      <c r="D946" s="564" t="s">
        <v>2743</v>
      </c>
      <c r="E946" s="494" t="s">
        <v>828</v>
      </c>
      <c r="F946" s="98" t="s">
        <v>333</v>
      </c>
      <c r="G946" s="495">
        <f t="shared" si="27"/>
        <v>100</v>
      </c>
      <c r="H946" s="557">
        <v>80</v>
      </c>
      <c r="I946" s="364">
        <f t="shared" si="28"/>
        <v>20</v>
      </c>
    </row>
    <row r="947" spans="1:9" ht="15">
      <c r="A947" s="98">
        <v>939</v>
      </c>
      <c r="B947" s="576" t="s">
        <v>1493</v>
      </c>
      <c r="C947" s="576" t="s">
        <v>2728</v>
      </c>
      <c r="D947" s="564" t="s">
        <v>2744</v>
      </c>
      <c r="E947" s="494" t="s">
        <v>828</v>
      </c>
      <c r="F947" s="98" t="s">
        <v>333</v>
      </c>
      <c r="G947" s="495">
        <f t="shared" si="27"/>
        <v>100</v>
      </c>
      <c r="H947" s="557">
        <v>80</v>
      </c>
      <c r="I947" s="364">
        <f t="shared" si="28"/>
        <v>20</v>
      </c>
    </row>
    <row r="948" spans="1:9" ht="15">
      <c r="A948" s="98">
        <v>940</v>
      </c>
      <c r="B948" s="576" t="s">
        <v>952</v>
      </c>
      <c r="C948" s="576" t="s">
        <v>2745</v>
      </c>
      <c r="D948" s="564" t="s">
        <v>2746</v>
      </c>
      <c r="E948" s="494" t="s">
        <v>828</v>
      </c>
      <c r="F948" s="98" t="s">
        <v>333</v>
      </c>
      <c r="G948" s="495">
        <f t="shared" si="27"/>
        <v>100</v>
      </c>
      <c r="H948" s="557">
        <v>80</v>
      </c>
      <c r="I948" s="364">
        <f t="shared" si="28"/>
        <v>20</v>
      </c>
    </row>
    <row r="949" spans="1:9" ht="15">
      <c r="A949" s="98">
        <v>941</v>
      </c>
      <c r="B949" s="576" t="s">
        <v>859</v>
      </c>
      <c r="C949" s="576" t="s">
        <v>2728</v>
      </c>
      <c r="D949" s="564" t="s">
        <v>2747</v>
      </c>
      <c r="E949" s="494" t="s">
        <v>828</v>
      </c>
      <c r="F949" s="98" t="s">
        <v>333</v>
      </c>
      <c r="G949" s="495">
        <f t="shared" si="27"/>
        <v>100</v>
      </c>
      <c r="H949" s="557">
        <v>80</v>
      </c>
      <c r="I949" s="364">
        <f t="shared" si="28"/>
        <v>20</v>
      </c>
    </row>
    <row r="950" spans="1:9" ht="15">
      <c r="A950" s="98">
        <v>942</v>
      </c>
      <c r="B950" s="576" t="s">
        <v>2748</v>
      </c>
      <c r="C950" s="576" t="s">
        <v>2749</v>
      </c>
      <c r="D950" s="564" t="s">
        <v>2750</v>
      </c>
      <c r="E950" s="494" t="s">
        <v>828</v>
      </c>
      <c r="F950" s="98" t="s">
        <v>333</v>
      </c>
      <c r="G950" s="495">
        <f t="shared" si="27"/>
        <v>100</v>
      </c>
      <c r="H950" s="557">
        <v>80</v>
      </c>
      <c r="I950" s="364">
        <f t="shared" si="28"/>
        <v>20</v>
      </c>
    </row>
    <row r="951" spans="1:9" ht="15">
      <c r="A951" s="98">
        <v>943</v>
      </c>
      <c r="B951" s="576" t="s">
        <v>2267</v>
      </c>
      <c r="C951" s="576" t="s">
        <v>2732</v>
      </c>
      <c r="D951" s="564" t="s">
        <v>2751</v>
      </c>
      <c r="E951" s="494" t="s">
        <v>828</v>
      </c>
      <c r="F951" s="98" t="s">
        <v>333</v>
      </c>
      <c r="G951" s="495">
        <f t="shared" si="27"/>
        <v>100</v>
      </c>
      <c r="H951" s="557">
        <v>80</v>
      </c>
      <c r="I951" s="364">
        <f t="shared" si="28"/>
        <v>20</v>
      </c>
    </row>
    <row r="952" spans="1:9" ht="15">
      <c r="A952" s="98">
        <v>944</v>
      </c>
      <c r="B952" s="576" t="s">
        <v>2752</v>
      </c>
      <c r="C952" s="576" t="s">
        <v>2753</v>
      </c>
      <c r="D952" s="564" t="s">
        <v>2754</v>
      </c>
      <c r="E952" s="494" t="s">
        <v>828</v>
      </c>
      <c r="F952" s="98" t="s">
        <v>333</v>
      </c>
      <c r="G952" s="495">
        <f t="shared" si="27"/>
        <v>100</v>
      </c>
      <c r="H952" s="557">
        <v>80</v>
      </c>
      <c r="I952" s="364">
        <f t="shared" si="28"/>
        <v>20</v>
      </c>
    </row>
    <row r="953" spans="1:9" ht="15">
      <c r="A953" s="98">
        <v>945</v>
      </c>
      <c r="B953" s="576" t="s">
        <v>1428</v>
      </c>
      <c r="C953" s="576" t="s">
        <v>2742</v>
      </c>
      <c r="D953" s="564" t="s">
        <v>2755</v>
      </c>
      <c r="E953" s="494" t="s">
        <v>828</v>
      </c>
      <c r="F953" s="98" t="s">
        <v>333</v>
      </c>
      <c r="G953" s="495">
        <f t="shared" si="27"/>
        <v>100</v>
      </c>
      <c r="H953" s="557">
        <v>80</v>
      </c>
      <c r="I953" s="364">
        <f t="shared" si="28"/>
        <v>20</v>
      </c>
    </row>
    <row r="954" spans="1:9" ht="15">
      <c r="A954" s="98">
        <v>946</v>
      </c>
      <c r="B954" s="576" t="s">
        <v>2756</v>
      </c>
      <c r="C954" s="576" t="s">
        <v>2745</v>
      </c>
      <c r="D954" s="564" t="s">
        <v>2757</v>
      </c>
      <c r="E954" s="494" t="s">
        <v>828</v>
      </c>
      <c r="F954" s="98" t="s">
        <v>333</v>
      </c>
      <c r="G954" s="495">
        <f t="shared" si="27"/>
        <v>100</v>
      </c>
      <c r="H954" s="557">
        <v>80</v>
      </c>
      <c r="I954" s="364">
        <f t="shared" si="28"/>
        <v>20</v>
      </c>
    </row>
    <row r="955" spans="1:9" ht="15">
      <c r="A955" s="98">
        <v>947</v>
      </c>
      <c r="B955" s="576" t="s">
        <v>2758</v>
      </c>
      <c r="C955" s="576" t="s">
        <v>2025</v>
      </c>
      <c r="D955" s="564" t="s">
        <v>2759</v>
      </c>
      <c r="E955" s="494" t="s">
        <v>828</v>
      </c>
      <c r="F955" s="98" t="s">
        <v>333</v>
      </c>
      <c r="G955" s="495">
        <f t="shared" si="27"/>
        <v>100</v>
      </c>
      <c r="H955" s="557">
        <v>80</v>
      </c>
      <c r="I955" s="364">
        <f t="shared" si="28"/>
        <v>20</v>
      </c>
    </row>
    <row r="956" spans="1:9" ht="15">
      <c r="A956" s="98">
        <v>948</v>
      </c>
      <c r="B956" s="576" t="s">
        <v>1130</v>
      </c>
      <c r="C956" s="576" t="s">
        <v>2760</v>
      </c>
      <c r="D956" s="564" t="s">
        <v>2761</v>
      </c>
      <c r="E956" s="494" t="s">
        <v>828</v>
      </c>
      <c r="F956" s="98" t="s">
        <v>333</v>
      </c>
      <c r="G956" s="495">
        <f t="shared" si="27"/>
        <v>100</v>
      </c>
      <c r="H956" s="557">
        <v>80</v>
      </c>
      <c r="I956" s="364">
        <f t="shared" si="28"/>
        <v>20</v>
      </c>
    </row>
    <row r="957" spans="1:9" ht="15">
      <c r="A957" s="98">
        <v>949</v>
      </c>
      <c r="B957" s="576" t="s">
        <v>1539</v>
      </c>
      <c r="C957" s="576" t="s">
        <v>2762</v>
      </c>
      <c r="D957" s="564" t="s">
        <v>2763</v>
      </c>
      <c r="E957" s="494" t="s">
        <v>828</v>
      </c>
      <c r="F957" s="98" t="s">
        <v>333</v>
      </c>
      <c r="G957" s="495">
        <f t="shared" ref="G957:G1020" si="29">H957/0.8</f>
        <v>100</v>
      </c>
      <c r="H957" s="557">
        <v>80</v>
      </c>
      <c r="I957" s="364">
        <f t="shared" ref="I957:I1020" si="30">H957*0.25</f>
        <v>20</v>
      </c>
    </row>
    <row r="958" spans="1:9" ht="15">
      <c r="A958" s="98">
        <v>950</v>
      </c>
      <c r="B958" s="576" t="s">
        <v>817</v>
      </c>
      <c r="C958" s="576" t="s">
        <v>1205</v>
      </c>
      <c r="D958" s="564" t="s">
        <v>2764</v>
      </c>
      <c r="E958" s="494" t="s">
        <v>828</v>
      </c>
      <c r="F958" s="98" t="s">
        <v>333</v>
      </c>
      <c r="G958" s="495">
        <f t="shared" si="29"/>
        <v>100</v>
      </c>
      <c r="H958" s="557">
        <v>80</v>
      </c>
      <c r="I958" s="364">
        <f t="shared" si="30"/>
        <v>20</v>
      </c>
    </row>
    <row r="959" spans="1:9" ht="15">
      <c r="A959" s="98">
        <v>951</v>
      </c>
      <c r="B959" s="576" t="s">
        <v>848</v>
      </c>
      <c r="C959" s="576" t="s">
        <v>2765</v>
      </c>
      <c r="D959" s="564" t="s">
        <v>2766</v>
      </c>
      <c r="E959" s="494" t="s">
        <v>828</v>
      </c>
      <c r="F959" s="98" t="s">
        <v>333</v>
      </c>
      <c r="G959" s="495">
        <f t="shared" si="29"/>
        <v>100</v>
      </c>
      <c r="H959" s="557">
        <v>80</v>
      </c>
      <c r="I959" s="364">
        <f t="shared" si="30"/>
        <v>20</v>
      </c>
    </row>
    <row r="960" spans="1:9" ht="15">
      <c r="A960" s="98">
        <v>952</v>
      </c>
      <c r="B960" s="576" t="s">
        <v>1248</v>
      </c>
      <c r="C960" s="576" t="s">
        <v>2728</v>
      </c>
      <c r="D960" s="564" t="s">
        <v>2767</v>
      </c>
      <c r="E960" s="494" t="s">
        <v>828</v>
      </c>
      <c r="F960" s="98" t="s">
        <v>333</v>
      </c>
      <c r="G960" s="495">
        <f t="shared" si="29"/>
        <v>100</v>
      </c>
      <c r="H960" s="557">
        <v>80</v>
      </c>
      <c r="I960" s="364">
        <f t="shared" si="30"/>
        <v>20</v>
      </c>
    </row>
    <row r="961" spans="1:9" ht="15">
      <c r="A961" s="98">
        <v>953</v>
      </c>
      <c r="B961" s="576" t="s">
        <v>1468</v>
      </c>
      <c r="C961" s="576" t="s">
        <v>2768</v>
      </c>
      <c r="D961" s="564" t="s">
        <v>2769</v>
      </c>
      <c r="E961" s="494" t="s">
        <v>828</v>
      </c>
      <c r="F961" s="98" t="s">
        <v>333</v>
      </c>
      <c r="G961" s="495">
        <f t="shared" si="29"/>
        <v>100</v>
      </c>
      <c r="H961" s="557">
        <v>80</v>
      </c>
      <c r="I961" s="364">
        <f t="shared" si="30"/>
        <v>20</v>
      </c>
    </row>
    <row r="962" spans="1:9" ht="15">
      <c r="A962" s="98">
        <v>954</v>
      </c>
      <c r="B962" s="576" t="s">
        <v>2770</v>
      </c>
      <c r="C962" s="576" t="s">
        <v>2771</v>
      </c>
      <c r="D962" s="564" t="s">
        <v>2772</v>
      </c>
      <c r="E962" s="494" t="s">
        <v>828</v>
      </c>
      <c r="F962" s="98" t="s">
        <v>333</v>
      </c>
      <c r="G962" s="495">
        <f t="shared" si="29"/>
        <v>100</v>
      </c>
      <c r="H962" s="557">
        <v>80</v>
      </c>
      <c r="I962" s="364">
        <f t="shared" si="30"/>
        <v>20</v>
      </c>
    </row>
    <row r="963" spans="1:9" ht="15">
      <c r="A963" s="98">
        <v>955</v>
      </c>
      <c r="B963" s="576" t="s">
        <v>2773</v>
      </c>
      <c r="C963" s="576" t="s">
        <v>2749</v>
      </c>
      <c r="D963" s="564" t="s">
        <v>2774</v>
      </c>
      <c r="E963" s="494" t="s">
        <v>828</v>
      </c>
      <c r="F963" s="98" t="s">
        <v>333</v>
      </c>
      <c r="G963" s="495">
        <f t="shared" si="29"/>
        <v>100</v>
      </c>
      <c r="H963" s="557">
        <v>80</v>
      </c>
      <c r="I963" s="364">
        <f t="shared" si="30"/>
        <v>20</v>
      </c>
    </row>
    <row r="964" spans="1:9" ht="15">
      <c r="A964" s="98">
        <v>956</v>
      </c>
      <c r="B964" s="576" t="s">
        <v>848</v>
      </c>
      <c r="C964" s="576" t="s">
        <v>2775</v>
      </c>
      <c r="D964" s="564" t="s">
        <v>2776</v>
      </c>
      <c r="E964" s="494" t="s">
        <v>828</v>
      </c>
      <c r="F964" s="98" t="s">
        <v>333</v>
      </c>
      <c r="G964" s="495">
        <f t="shared" si="29"/>
        <v>100</v>
      </c>
      <c r="H964" s="557">
        <v>80</v>
      </c>
      <c r="I964" s="364">
        <f t="shared" si="30"/>
        <v>20</v>
      </c>
    </row>
    <row r="965" spans="1:9" ht="15">
      <c r="A965" s="98">
        <v>957</v>
      </c>
      <c r="B965" s="576" t="s">
        <v>2777</v>
      </c>
      <c r="C965" s="576" t="s">
        <v>2728</v>
      </c>
      <c r="D965" s="564" t="s">
        <v>2778</v>
      </c>
      <c r="E965" s="494" t="s">
        <v>828</v>
      </c>
      <c r="F965" s="98" t="s">
        <v>333</v>
      </c>
      <c r="G965" s="495">
        <f t="shared" si="29"/>
        <v>100</v>
      </c>
      <c r="H965" s="557">
        <v>80</v>
      </c>
      <c r="I965" s="364">
        <f t="shared" si="30"/>
        <v>20</v>
      </c>
    </row>
    <row r="966" spans="1:9" ht="15">
      <c r="A966" s="98">
        <v>958</v>
      </c>
      <c r="B966" s="576" t="s">
        <v>2779</v>
      </c>
      <c r="C966" s="576" t="s">
        <v>2780</v>
      </c>
      <c r="D966" s="564" t="s">
        <v>2781</v>
      </c>
      <c r="E966" s="494" t="s">
        <v>828</v>
      </c>
      <c r="F966" s="98" t="s">
        <v>333</v>
      </c>
      <c r="G966" s="495">
        <f t="shared" si="29"/>
        <v>100</v>
      </c>
      <c r="H966" s="557">
        <v>80</v>
      </c>
      <c r="I966" s="364">
        <f t="shared" si="30"/>
        <v>20</v>
      </c>
    </row>
    <row r="967" spans="1:9" ht="15">
      <c r="A967" s="98">
        <v>959</v>
      </c>
      <c r="B967" s="576" t="s">
        <v>1209</v>
      </c>
      <c r="C967" s="576" t="s">
        <v>2782</v>
      </c>
      <c r="D967" s="564" t="s">
        <v>2783</v>
      </c>
      <c r="E967" s="494" t="s">
        <v>828</v>
      </c>
      <c r="F967" s="98" t="s">
        <v>333</v>
      </c>
      <c r="G967" s="495">
        <f t="shared" si="29"/>
        <v>100</v>
      </c>
      <c r="H967" s="557">
        <v>80</v>
      </c>
      <c r="I967" s="364">
        <f t="shared" si="30"/>
        <v>20</v>
      </c>
    </row>
    <row r="968" spans="1:9" ht="15">
      <c r="A968" s="98">
        <v>960</v>
      </c>
      <c r="B968" s="576" t="s">
        <v>913</v>
      </c>
      <c r="C968" s="576" t="s">
        <v>2728</v>
      </c>
      <c r="D968" s="564" t="s">
        <v>2784</v>
      </c>
      <c r="E968" s="494" t="s">
        <v>828</v>
      </c>
      <c r="F968" s="98" t="s">
        <v>333</v>
      </c>
      <c r="G968" s="495">
        <f t="shared" si="29"/>
        <v>100</v>
      </c>
      <c r="H968" s="557">
        <v>80</v>
      </c>
      <c r="I968" s="364">
        <f t="shared" si="30"/>
        <v>20</v>
      </c>
    </row>
    <row r="969" spans="1:9" ht="15">
      <c r="A969" s="98">
        <v>961</v>
      </c>
      <c r="B969" s="567" t="s">
        <v>551</v>
      </c>
      <c r="C969" s="567" t="s">
        <v>2785</v>
      </c>
      <c r="D969" s="568" t="s">
        <v>2786</v>
      </c>
      <c r="E969" s="494" t="s">
        <v>828</v>
      </c>
      <c r="F969" s="98" t="s">
        <v>333</v>
      </c>
      <c r="G969" s="495">
        <f t="shared" si="29"/>
        <v>150</v>
      </c>
      <c r="H969" s="557">
        <v>120</v>
      </c>
      <c r="I969" s="364">
        <f t="shared" si="30"/>
        <v>30</v>
      </c>
    </row>
    <row r="970" spans="1:9" ht="15">
      <c r="A970" s="98">
        <v>962</v>
      </c>
      <c r="B970" s="572" t="s">
        <v>859</v>
      </c>
      <c r="C970" s="572" t="s">
        <v>876</v>
      </c>
      <c r="D970" s="573" t="s">
        <v>2787</v>
      </c>
      <c r="E970" s="494" t="s">
        <v>828</v>
      </c>
      <c r="F970" s="98" t="s">
        <v>333</v>
      </c>
      <c r="G970" s="495">
        <f t="shared" si="29"/>
        <v>100</v>
      </c>
      <c r="H970" s="557">
        <v>80</v>
      </c>
      <c r="I970" s="364">
        <f t="shared" si="30"/>
        <v>20</v>
      </c>
    </row>
    <row r="971" spans="1:9" ht="15">
      <c r="A971" s="98">
        <v>963</v>
      </c>
      <c r="B971" s="572" t="s">
        <v>2788</v>
      </c>
      <c r="C971" s="572" t="s">
        <v>2789</v>
      </c>
      <c r="D971" s="573" t="s">
        <v>2790</v>
      </c>
      <c r="E971" s="494" t="s">
        <v>828</v>
      </c>
      <c r="F971" s="98" t="s">
        <v>333</v>
      </c>
      <c r="G971" s="495">
        <f t="shared" si="29"/>
        <v>100</v>
      </c>
      <c r="H971" s="557">
        <v>80</v>
      </c>
      <c r="I971" s="364">
        <f t="shared" si="30"/>
        <v>20</v>
      </c>
    </row>
    <row r="972" spans="1:9" ht="15">
      <c r="A972" s="98">
        <v>964</v>
      </c>
      <c r="B972" s="572" t="s">
        <v>2791</v>
      </c>
      <c r="C972" s="572" t="s">
        <v>2792</v>
      </c>
      <c r="D972" s="573" t="s">
        <v>2793</v>
      </c>
      <c r="E972" s="494" t="s">
        <v>828</v>
      </c>
      <c r="F972" s="98" t="s">
        <v>333</v>
      </c>
      <c r="G972" s="495">
        <f t="shared" si="29"/>
        <v>100</v>
      </c>
      <c r="H972" s="557">
        <v>80</v>
      </c>
      <c r="I972" s="364">
        <f t="shared" si="30"/>
        <v>20</v>
      </c>
    </row>
    <row r="973" spans="1:9" ht="15">
      <c r="A973" s="98">
        <v>965</v>
      </c>
      <c r="B973" s="572" t="s">
        <v>916</v>
      </c>
      <c r="C973" s="572" t="s">
        <v>2794</v>
      </c>
      <c r="D973" s="573" t="s">
        <v>2795</v>
      </c>
      <c r="E973" s="494" t="s">
        <v>828</v>
      </c>
      <c r="F973" s="98" t="s">
        <v>333</v>
      </c>
      <c r="G973" s="495">
        <f t="shared" si="29"/>
        <v>100</v>
      </c>
      <c r="H973" s="557">
        <v>80</v>
      </c>
      <c r="I973" s="364">
        <f t="shared" si="30"/>
        <v>20</v>
      </c>
    </row>
    <row r="974" spans="1:9" ht="15">
      <c r="A974" s="98">
        <v>966</v>
      </c>
      <c r="B974" s="572" t="s">
        <v>2247</v>
      </c>
      <c r="C974" s="572" t="s">
        <v>2796</v>
      </c>
      <c r="D974" s="573" t="s">
        <v>2797</v>
      </c>
      <c r="E974" s="494" t="s">
        <v>828</v>
      </c>
      <c r="F974" s="98" t="s">
        <v>333</v>
      </c>
      <c r="G974" s="495">
        <f t="shared" si="29"/>
        <v>100</v>
      </c>
      <c r="H974" s="557">
        <v>80</v>
      </c>
      <c r="I974" s="364">
        <f t="shared" si="30"/>
        <v>20</v>
      </c>
    </row>
    <row r="975" spans="1:9" ht="15">
      <c r="A975" s="98">
        <v>967</v>
      </c>
      <c r="B975" s="572" t="s">
        <v>2798</v>
      </c>
      <c r="C975" s="572" t="s">
        <v>2785</v>
      </c>
      <c r="D975" s="573" t="s">
        <v>2799</v>
      </c>
      <c r="E975" s="494" t="s">
        <v>828</v>
      </c>
      <c r="F975" s="98" t="s">
        <v>333</v>
      </c>
      <c r="G975" s="495">
        <f t="shared" si="29"/>
        <v>100</v>
      </c>
      <c r="H975" s="557">
        <v>80</v>
      </c>
      <c r="I975" s="364">
        <f t="shared" si="30"/>
        <v>20</v>
      </c>
    </row>
    <row r="976" spans="1:9" ht="15">
      <c r="A976" s="98">
        <v>968</v>
      </c>
      <c r="B976" s="572" t="s">
        <v>1260</v>
      </c>
      <c r="C976" s="572" t="s">
        <v>2800</v>
      </c>
      <c r="D976" s="573" t="s">
        <v>2801</v>
      </c>
      <c r="E976" s="494" t="s">
        <v>828</v>
      </c>
      <c r="F976" s="98" t="s">
        <v>333</v>
      </c>
      <c r="G976" s="495">
        <f t="shared" si="29"/>
        <v>100</v>
      </c>
      <c r="H976" s="557">
        <v>80</v>
      </c>
      <c r="I976" s="364">
        <f t="shared" si="30"/>
        <v>20</v>
      </c>
    </row>
    <row r="977" spans="1:9" ht="15">
      <c r="A977" s="98">
        <v>969</v>
      </c>
      <c r="B977" s="572" t="s">
        <v>1480</v>
      </c>
      <c r="C977" s="572" t="s">
        <v>2084</v>
      </c>
      <c r="D977" s="573" t="s">
        <v>2802</v>
      </c>
      <c r="E977" s="494" t="s">
        <v>828</v>
      </c>
      <c r="F977" s="98" t="s">
        <v>333</v>
      </c>
      <c r="G977" s="495">
        <f t="shared" si="29"/>
        <v>100</v>
      </c>
      <c r="H977" s="557">
        <v>80</v>
      </c>
      <c r="I977" s="364">
        <f t="shared" si="30"/>
        <v>20</v>
      </c>
    </row>
    <row r="978" spans="1:9" ht="15">
      <c r="A978" s="98">
        <v>970</v>
      </c>
      <c r="B978" s="572" t="s">
        <v>2723</v>
      </c>
      <c r="C978" s="572" t="s">
        <v>2785</v>
      </c>
      <c r="D978" s="573" t="s">
        <v>2803</v>
      </c>
      <c r="E978" s="494" t="s">
        <v>828</v>
      </c>
      <c r="F978" s="98" t="s">
        <v>333</v>
      </c>
      <c r="G978" s="495">
        <f t="shared" si="29"/>
        <v>100</v>
      </c>
      <c r="H978" s="557">
        <v>80</v>
      </c>
      <c r="I978" s="364">
        <f t="shared" si="30"/>
        <v>20</v>
      </c>
    </row>
    <row r="979" spans="1:9" ht="15">
      <c r="A979" s="98">
        <v>971</v>
      </c>
      <c r="B979" s="572" t="s">
        <v>997</v>
      </c>
      <c r="C979" s="572" t="s">
        <v>2708</v>
      </c>
      <c r="D979" s="573" t="s">
        <v>2804</v>
      </c>
      <c r="E979" s="494" t="s">
        <v>828</v>
      </c>
      <c r="F979" s="98" t="s">
        <v>333</v>
      </c>
      <c r="G979" s="495">
        <f t="shared" si="29"/>
        <v>100</v>
      </c>
      <c r="H979" s="557">
        <v>80</v>
      </c>
      <c r="I979" s="364">
        <f t="shared" si="30"/>
        <v>20</v>
      </c>
    </row>
    <row r="980" spans="1:9" ht="15">
      <c r="A980" s="98">
        <v>972</v>
      </c>
      <c r="B980" s="572" t="s">
        <v>2805</v>
      </c>
      <c r="C980" s="572" t="s">
        <v>2806</v>
      </c>
      <c r="D980" s="573" t="s">
        <v>2807</v>
      </c>
      <c r="E980" s="494" t="s">
        <v>828</v>
      </c>
      <c r="F980" s="98" t="s">
        <v>333</v>
      </c>
      <c r="G980" s="495">
        <f t="shared" si="29"/>
        <v>100</v>
      </c>
      <c r="H980" s="557">
        <v>80</v>
      </c>
      <c r="I980" s="364">
        <f t="shared" si="30"/>
        <v>20</v>
      </c>
    </row>
    <row r="981" spans="1:9" ht="15">
      <c r="A981" s="98">
        <v>973</v>
      </c>
      <c r="B981" s="572" t="s">
        <v>2808</v>
      </c>
      <c r="C981" s="572" t="s">
        <v>2809</v>
      </c>
      <c r="D981" s="573" t="s">
        <v>2810</v>
      </c>
      <c r="E981" s="494" t="s">
        <v>828</v>
      </c>
      <c r="F981" s="98" t="s">
        <v>333</v>
      </c>
      <c r="G981" s="495">
        <f t="shared" si="29"/>
        <v>100</v>
      </c>
      <c r="H981" s="557">
        <v>80</v>
      </c>
      <c r="I981" s="364">
        <f t="shared" si="30"/>
        <v>20</v>
      </c>
    </row>
    <row r="982" spans="1:9" ht="15">
      <c r="A982" s="98">
        <v>974</v>
      </c>
      <c r="B982" s="572" t="s">
        <v>1853</v>
      </c>
      <c r="C982" s="572" t="s">
        <v>2811</v>
      </c>
      <c r="D982" s="573" t="s">
        <v>2812</v>
      </c>
      <c r="E982" s="494" t="s">
        <v>828</v>
      </c>
      <c r="F982" s="98" t="s">
        <v>333</v>
      </c>
      <c r="G982" s="495">
        <f t="shared" si="29"/>
        <v>100</v>
      </c>
      <c r="H982" s="557">
        <v>80</v>
      </c>
      <c r="I982" s="364">
        <f t="shared" si="30"/>
        <v>20</v>
      </c>
    </row>
    <row r="983" spans="1:9" ht="15">
      <c r="A983" s="98">
        <v>975</v>
      </c>
      <c r="B983" s="572" t="s">
        <v>1360</v>
      </c>
      <c r="C983" s="572" t="s">
        <v>2813</v>
      </c>
      <c r="D983" s="573" t="s">
        <v>2814</v>
      </c>
      <c r="E983" s="494" t="s">
        <v>828</v>
      </c>
      <c r="F983" s="98" t="s">
        <v>333</v>
      </c>
      <c r="G983" s="495">
        <f t="shared" si="29"/>
        <v>100</v>
      </c>
      <c r="H983" s="557">
        <v>80</v>
      </c>
      <c r="I983" s="364">
        <f t="shared" si="30"/>
        <v>20</v>
      </c>
    </row>
    <row r="984" spans="1:9" ht="15">
      <c r="A984" s="98">
        <v>976</v>
      </c>
      <c r="B984" s="572" t="s">
        <v>2815</v>
      </c>
      <c r="C984" s="572" t="s">
        <v>2816</v>
      </c>
      <c r="D984" s="573" t="s">
        <v>2817</v>
      </c>
      <c r="E984" s="494" t="s">
        <v>828</v>
      </c>
      <c r="F984" s="98" t="s">
        <v>333</v>
      </c>
      <c r="G984" s="495">
        <f t="shared" si="29"/>
        <v>100</v>
      </c>
      <c r="H984" s="557">
        <v>80</v>
      </c>
      <c r="I984" s="364">
        <f t="shared" si="30"/>
        <v>20</v>
      </c>
    </row>
    <row r="985" spans="1:9" ht="15">
      <c r="A985" s="98">
        <v>977</v>
      </c>
      <c r="B985" s="572" t="s">
        <v>1312</v>
      </c>
      <c r="C985" s="572" t="s">
        <v>2818</v>
      </c>
      <c r="D985" s="573" t="s">
        <v>2819</v>
      </c>
      <c r="E985" s="494" t="s">
        <v>828</v>
      </c>
      <c r="F985" s="98" t="s">
        <v>333</v>
      </c>
      <c r="G985" s="495">
        <f t="shared" si="29"/>
        <v>100</v>
      </c>
      <c r="H985" s="557">
        <v>80</v>
      </c>
      <c r="I985" s="364">
        <f t="shared" si="30"/>
        <v>20</v>
      </c>
    </row>
    <row r="986" spans="1:9" ht="15">
      <c r="A986" s="98">
        <v>978</v>
      </c>
      <c r="B986" s="572" t="s">
        <v>1441</v>
      </c>
      <c r="C986" s="572" t="s">
        <v>2820</v>
      </c>
      <c r="D986" s="573" t="s">
        <v>2821</v>
      </c>
      <c r="E986" s="494" t="s">
        <v>828</v>
      </c>
      <c r="F986" s="98" t="s">
        <v>333</v>
      </c>
      <c r="G986" s="495">
        <f t="shared" si="29"/>
        <v>100</v>
      </c>
      <c r="H986" s="557">
        <v>80</v>
      </c>
      <c r="I986" s="364">
        <f t="shared" si="30"/>
        <v>20</v>
      </c>
    </row>
    <row r="987" spans="1:9" ht="15">
      <c r="A987" s="98">
        <v>979</v>
      </c>
      <c r="B987" s="572" t="s">
        <v>1255</v>
      </c>
      <c r="C987" s="572" t="s">
        <v>2822</v>
      </c>
      <c r="D987" s="573" t="s">
        <v>2823</v>
      </c>
      <c r="E987" s="494" t="s">
        <v>828</v>
      </c>
      <c r="F987" s="98" t="s">
        <v>333</v>
      </c>
      <c r="G987" s="495">
        <f t="shared" si="29"/>
        <v>100</v>
      </c>
      <c r="H987" s="557">
        <v>80</v>
      </c>
      <c r="I987" s="364">
        <f t="shared" si="30"/>
        <v>20</v>
      </c>
    </row>
    <row r="988" spans="1:9" ht="15">
      <c r="A988" s="98">
        <v>980</v>
      </c>
      <c r="B988" s="572" t="s">
        <v>1301</v>
      </c>
      <c r="C988" s="572" t="s">
        <v>2813</v>
      </c>
      <c r="D988" s="573" t="s">
        <v>2824</v>
      </c>
      <c r="E988" s="494" t="s">
        <v>828</v>
      </c>
      <c r="F988" s="98" t="s">
        <v>333</v>
      </c>
      <c r="G988" s="495">
        <f t="shared" si="29"/>
        <v>100</v>
      </c>
      <c r="H988" s="557">
        <v>80</v>
      </c>
      <c r="I988" s="364">
        <f t="shared" si="30"/>
        <v>20</v>
      </c>
    </row>
    <row r="989" spans="1:9" ht="15">
      <c r="A989" s="98">
        <v>981</v>
      </c>
      <c r="B989" s="572" t="s">
        <v>2825</v>
      </c>
      <c r="C989" s="572" t="s">
        <v>2813</v>
      </c>
      <c r="D989" s="573" t="s">
        <v>2826</v>
      </c>
      <c r="E989" s="494" t="s">
        <v>828</v>
      </c>
      <c r="F989" s="98" t="s">
        <v>333</v>
      </c>
      <c r="G989" s="495">
        <f t="shared" si="29"/>
        <v>100</v>
      </c>
      <c r="H989" s="557">
        <v>80</v>
      </c>
      <c r="I989" s="364">
        <f t="shared" si="30"/>
        <v>20</v>
      </c>
    </row>
    <row r="990" spans="1:9" ht="15">
      <c r="A990" s="98">
        <v>982</v>
      </c>
      <c r="B990" s="572" t="s">
        <v>2646</v>
      </c>
      <c r="C990" s="572" t="s">
        <v>2794</v>
      </c>
      <c r="D990" s="573" t="s">
        <v>2827</v>
      </c>
      <c r="E990" s="494" t="s">
        <v>828</v>
      </c>
      <c r="F990" s="98" t="s">
        <v>333</v>
      </c>
      <c r="G990" s="495">
        <f t="shared" si="29"/>
        <v>100</v>
      </c>
      <c r="H990" s="557">
        <v>80</v>
      </c>
      <c r="I990" s="364">
        <f t="shared" si="30"/>
        <v>20</v>
      </c>
    </row>
    <row r="991" spans="1:9" ht="15">
      <c r="A991" s="98">
        <v>983</v>
      </c>
      <c r="B991" s="572" t="s">
        <v>2213</v>
      </c>
      <c r="C991" s="572" t="s">
        <v>2105</v>
      </c>
      <c r="D991" s="573" t="s">
        <v>2828</v>
      </c>
      <c r="E991" s="494" t="s">
        <v>828</v>
      </c>
      <c r="F991" s="98" t="s">
        <v>333</v>
      </c>
      <c r="G991" s="495">
        <f t="shared" si="29"/>
        <v>100</v>
      </c>
      <c r="H991" s="557">
        <v>80</v>
      </c>
      <c r="I991" s="364">
        <f t="shared" si="30"/>
        <v>20</v>
      </c>
    </row>
    <row r="992" spans="1:9" ht="15">
      <c r="A992" s="98">
        <v>984</v>
      </c>
      <c r="B992" s="572" t="s">
        <v>2829</v>
      </c>
      <c r="C992" s="572" t="s">
        <v>2830</v>
      </c>
      <c r="D992" s="573" t="s">
        <v>2831</v>
      </c>
      <c r="E992" s="494" t="s">
        <v>828</v>
      </c>
      <c r="F992" s="98" t="s">
        <v>333</v>
      </c>
      <c r="G992" s="495">
        <f t="shared" si="29"/>
        <v>100</v>
      </c>
      <c r="H992" s="557">
        <v>80</v>
      </c>
      <c r="I992" s="364">
        <f t="shared" si="30"/>
        <v>20</v>
      </c>
    </row>
    <row r="993" spans="1:9" ht="15">
      <c r="A993" s="98">
        <v>985</v>
      </c>
      <c r="B993" s="572" t="s">
        <v>2739</v>
      </c>
      <c r="C993" s="572" t="s">
        <v>2832</v>
      </c>
      <c r="D993" s="573" t="s">
        <v>2833</v>
      </c>
      <c r="E993" s="494" t="s">
        <v>828</v>
      </c>
      <c r="F993" s="98" t="s">
        <v>333</v>
      </c>
      <c r="G993" s="495">
        <f t="shared" si="29"/>
        <v>100</v>
      </c>
      <c r="H993" s="557">
        <v>80</v>
      </c>
      <c r="I993" s="364">
        <f t="shared" si="30"/>
        <v>20</v>
      </c>
    </row>
    <row r="994" spans="1:9" ht="15">
      <c r="A994" s="98">
        <v>986</v>
      </c>
      <c r="B994" s="572" t="s">
        <v>2834</v>
      </c>
      <c r="C994" s="572" t="s">
        <v>2800</v>
      </c>
      <c r="D994" s="573" t="s">
        <v>2835</v>
      </c>
      <c r="E994" s="494" t="s">
        <v>828</v>
      </c>
      <c r="F994" s="98" t="s">
        <v>333</v>
      </c>
      <c r="G994" s="495">
        <f t="shared" si="29"/>
        <v>100</v>
      </c>
      <c r="H994" s="557">
        <v>80</v>
      </c>
      <c r="I994" s="364">
        <f t="shared" si="30"/>
        <v>20</v>
      </c>
    </row>
    <row r="995" spans="1:9" ht="15">
      <c r="A995" s="98">
        <v>987</v>
      </c>
      <c r="B995" s="572" t="s">
        <v>1501</v>
      </c>
      <c r="C995" s="572" t="s">
        <v>2836</v>
      </c>
      <c r="D995" s="573" t="s">
        <v>2837</v>
      </c>
      <c r="E995" s="494" t="s">
        <v>828</v>
      </c>
      <c r="F995" s="98" t="s">
        <v>333</v>
      </c>
      <c r="G995" s="495">
        <f t="shared" si="29"/>
        <v>100</v>
      </c>
      <c r="H995" s="557">
        <v>80</v>
      </c>
      <c r="I995" s="364">
        <f t="shared" si="30"/>
        <v>20</v>
      </c>
    </row>
    <row r="996" spans="1:9" ht="15">
      <c r="A996" s="98">
        <v>988</v>
      </c>
      <c r="B996" s="572" t="s">
        <v>1199</v>
      </c>
      <c r="C996" s="572" t="s">
        <v>2838</v>
      </c>
      <c r="D996" s="573" t="s">
        <v>2839</v>
      </c>
      <c r="E996" s="494" t="s">
        <v>828</v>
      </c>
      <c r="F996" s="98" t="s">
        <v>333</v>
      </c>
      <c r="G996" s="495">
        <f t="shared" si="29"/>
        <v>100</v>
      </c>
      <c r="H996" s="557">
        <v>80</v>
      </c>
      <c r="I996" s="364">
        <f t="shared" si="30"/>
        <v>20</v>
      </c>
    </row>
    <row r="997" spans="1:9" ht="15">
      <c r="A997" s="98">
        <v>989</v>
      </c>
      <c r="B997" s="572" t="s">
        <v>1260</v>
      </c>
      <c r="C997" s="572" t="s">
        <v>2840</v>
      </c>
      <c r="D997" s="573" t="s">
        <v>2841</v>
      </c>
      <c r="E997" s="494" t="s">
        <v>828</v>
      </c>
      <c r="F997" s="98" t="s">
        <v>333</v>
      </c>
      <c r="G997" s="495">
        <f t="shared" si="29"/>
        <v>100</v>
      </c>
      <c r="H997" s="557">
        <v>80</v>
      </c>
      <c r="I997" s="364">
        <f t="shared" si="30"/>
        <v>20</v>
      </c>
    </row>
    <row r="998" spans="1:9" ht="15">
      <c r="A998" s="98">
        <v>990</v>
      </c>
      <c r="B998" s="572" t="s">
        <v>2290</v>
      </c>
      <c r="C998" s="572" t="s">
        <v>876</v>
      </c>
      <c r="D998" s="573" t="s">
        <v>2842</v>
      </c>
      <c r="E998" s="494" t="s">
        <v>828</v>
      </c>
      <c r="F998" s="98" t="s">
        <v>333</v>
      </c>
      <c r="G998" s="495">
        <f t="shared" si="29"/>
        <v>100</v>
      </c>
      <c r="H998" s="557">
        <v>80</v>
      </c>
      <c r="I998" s="364">
        <f t="shared" si="30"/>
        <v>20</v>
      </c>
    </row>
    <row r="999" spans="1:9" ht="15">
      <c r="A999" s="98">
        <v>991</v>
      </c>
      <c r="B999" s="572" t="s">
        <v>1209</v>
      </c>
      <c r="C999" s="572" t="s">
        <v>2843</v>
      </c>
      <c r="D999" s="573" t="s">
        <v>2844</v>
      </c>
      <c r="E999" s="494" t="s">
        <v>828</v>
      </c>
      <c r="F999" s="98" t="s">
        <v>333</v>
      </c>
      <c r="G999" s="495">
        <f t="shared" si="29"/>
        <v>100</v>
      </c>
      <c r="H999" s="557">
        <v>80</v>
      </c>
      <c r="I999" s="364">
        <f t="shared" si="30"/>
        <v>20</v>
      </c>
    </row>
    <row r="1000" spans="1:9" ht="15">
      <c r="A1000" s="98">
        <v>992</v>
      </c>
      <c r="B1000" s="555" t="s">
        <v>2845</v>
      </c>
      <c r="C1000" s="577" t="s">
        <v>2846</v>
      </c>
      <c r="D1000" s="575" t="s">
        <v>2847</v>
      </c>
      <c r="E1000" s="494" t="s">
        <v>828</v>
      </c>
      <c r="F1000" s="98" t="s">
        <v>333</v>
      </c>
      <c r="G1000" s="495">
        <f t="shared" si="29"/>
        <v>150</v>
      </c>
      <c r="H1000" s="557">
        <v>120</v>
      </c>
      <c r="I1000" s="364">
        <f t="shared" si="30"/>
        <v>30</v>
      </c>
    </row>
    <row r="1001" spans="1:9" ht="15">
      <c r="A1001" s="98">
        <v>993</v>
      </c>
      <c r="B1001" s="578" t="s">
        <v>1597</v>
      </c>
      <c r="C1001" s="579" t="s">
        <v>1828</v>
      </c>
      <c r="D1001" s="580" t="s">
        <v>2848</v>
      </c>
      <c r="E1001" s="494" t="s">
        <v>828</v>
      </c>
      <c r="F1001" s="98" t="s">
        <v>333</v>
      </c>
      <c r="G1001" s="495">
        <f t="shared" si="29"/>
        <v>150</v>
      </c>
      <c r="H1001" s="557">
        <v>120</v>
      </c>
      <c r="I1001" s="364">
        <f t="shared" si="30"/>
        <v>30</v>
      </c>
    </row>
    <row r="1002" spans="1:9" ht="15">
      <c r="A1002" s="98">
        <v>994</v>
      </c>
      <c r="B1002" s="578" t="s">
        <v>846</v>
      </c>
      <c r="C1002" s="579" t="s">
        <v>1682</v>
      </c>
      <c r="D1002" s="580" t="s">
        <v>2849</v>
      </c>
      <c r="E1002" s="494" t="s">
        <v>828</v>
      </c>
      <c r="F1002" s="98" t="s">
        <v>333</v>
      </c>
      <c r="G1002" s="495">
        <f t="shared" si="29"/>
        <v>100</v>
      </c>
      <c r="H1002" s="557">
        <v>80</v>
      </c>
      <c r="I1002" s="364">
        <f t="shared" si="30"/>
        <v>20</v>
      </c>
    </row>
    <row r="1003" spans="1:9" ht="15">
      <c r="A1003" s="98">
        <v>995</v>
      </c>
      <c r="B1003" s="578" t="s">
        <v>1539</v>
      </c>
      <c r="C1003" s="579" t="s">
        <v>998</v>
      </c>
      <c r="D1003" s="580" t="s">
        <v>2850</v>
      </c>
      <c r="E1003" s="494" t="s">
        <v>828</v>
      </c>
      <c r="F1003" s="98" t="s">
        <v>333</v>
      </c>
      <c r="G1003" s="495">
        <f t="shared" si="29"/>
        <v>300</v>
      </c>
      <c r="H1003" s="557">
        <v>240</v>
      </c>
      <c r="I1003" s="364">
        <f t="shared" si="30"/>
        <v>60</v>
      </c>
    </row>
    <row r="1004" spans="1:9" ht="15">
      <c r="A1004" s="98">
        <v>996</v>
      </c>
      <c r="B1004" s="578" t="s">
        <v>2851</v>
      </c>
      <c r="C1004" s="579" t="s">
        <v>2852</v>
      </c>
      <c r="D1004" s="580" t="s">
        <v>2853</v>
      </c>
      <c r="E1004" s="494" t="s">
        <v>828</v>
      </c>
      <c r="F1004" s="98" t="s">
        <v>333</v>
      </c>
      <c r="G1004" s="495">
        <f t="shared" si="29"/>
        <v>300</v>
      </c>
      <c r="H1004" s="557">
        <v>240</v>
      </c>
      <c r="I1004" s="364">
        <f t="shared" si="30"/>
        <v>60</v>
      </c>
    </row>
    <row r="1005" spans="1:9" ht="15">
      <c r="A1005" s="98">
        <v>997</v>
      </c>
      <c r="B1005" s="578" t="s">
        <v>1532</v>
      </c>
      <c r="C1005" s="579" t="s">
        <v>2854</v>
      </c>
      <c r="D1005" s="580" t="s">
        <v>2855</v>
      </c>
      <c r="E1005" s="494" t="s">
        <v>828</v>
      </c>
      <c r="F1005" s="98" t="s">
        <v>333</v>
      </c>
      <c r="G1005" s="495">
        <f t="shared" si="29"/>
        <v>300</v>
      </c>
      <c r="H1005" s="557">
        <v>240</v>
      </c>
      <c r="I1005" s="364">
        <f t="shared" si="30"/>
        <v>60</v>
      </c>
    </row>
    <row r="1006" spans="1:9" ht="15">
      <c r="A1006" s="98">
        <v>998</v>
      </c>
      <c r="B1006" s="578" t="s">
        <v>1561</v>
      </c>
      <c r="C1006" s="579" t="s">
        <v>1682</v>
      </c>
      <c r="D1006" s="580" t="s">
        <v>2856</v>
      </c>
      <c r="E1006" s="494" t="s">
        <v>828</v>
      </c>
      <c r="F1006" s="98" t="s">
        <v>333</v>
      </c>
      <c r="G1006" s="495">
        <f t="shared" si="29"/>
        <v>300</v>
      </c>
      <c r="H1006" s="557">
        <v>240</v>
      </c>
      <c r="I1006" s="364">
        <f t="shared" si="30"/>
        <v>60</v>
      </c>
    </row>
    <row r="1007" spans="1:9" ht="15">
      <c r="A1007" s="98">
        <v>999</v>
      </c>
      <c r="B1007" s="578" t="s">
        <v>859</v>
      </c>
      <c r="C1007" s="579" t="s">
        <v>2857</v>
      </c>
      <c r="D1007" s="580" t="s">
        <v>2858</v>
      </c>
      <c r="E1007" s="494" t="s">
        <v>828</v>
      </c>
      <c r="F1007" s="98" t="s">
        <v>333</v>
      </c>
      <c r="G1007" s="495">
        <f t="shared" si="29"/>
        <v>300</v>
      </c>
      <c r="H1007" s="557">
        <v>240</v>
      </c>
      <c r="I1007" s="364">
        <f t="shared" si="30"/>
        <v>60</v>
      </c>
    </row>
    <row r="1008" spans="1:9" ht="15">
      <c r="A1008" s="98">
        <v>1000</v>
      </c>
      <c r="B1008" s="578" t="s">
        <v>1023</v>
      </c>
      <c r="C1008" s="579" t="s">
        <v>1383</v>
      </c>
      <c r="D1008" s="580" t="s">
        <v>2859</v>
      </c>
      <c r="E1008" s="494" t="s">
        <v>828</v>
      </c>
      <c r="F1008" s="98" t="s">
        <v>333</v>
      </c>
      <c r="G1008" s="495">
        <f t="shared" si="29"/>
        <v>100</v>
      </c>
      <c r="H1008" s="557">
        <v>80</v>
      </c>
      <c r="I1008" s="364">
        <f t="shared" si="30"/>
        <v>20</v>
      </c>
    </row>
    <row r="1009" spans="1:9" ht="15">
      <c r="A1009" s="98">
        <v>1001</v>
      </c>
      <c r="B1009" s="578" t="s">
        <v>2860</v>
      </c>
      <c r="C1009" s="579" t="s">
        <v>2861</v>
      </c>
      <c r="D1009" s="580" t="s">
        <v>2862</v>
      </c>
      <c r="E1009" s="494" t="s">
        <v>828</v>
      </c>
      <c r="F1009" s="98" t="s">
        <v>333</v>
      </c>
      <c r="G1009" s="495">
        <f t="shared" si="29"/>
        <v>100</v>
      </c>
      <c r="H1009" s="557">
        <v>80</v>
      </c>
      <c r="I1009" s="364">
        <f t="shared" si="30"/>
        <v>20</v>
      </c>
    </row>
    <row r="1010" spans="1:9" ht="15">
      <c r="A1010" s="98">
        <v>1002</v>
      </c>
      <c r="B1010" s="578" t="s">
        <v>1539</v>
      </c>
      <c r="C1010" s="579" t="s">
        <v>2863</v>
      </c>
      <c r="D1010" s="580" t="s">
        <v>2864</v>
      </c>
      <c r="E1010" s="494" t="s">
        <v>828</v>
      </c>
      <c r="F1010" s="98" t="s">
        <v>333</v>
      </c>
      <c r="G1010" s="495">
        <f t="shared" si="29"/>
        <v>300</v>
      </c>
      <c r="H1010" s="557">
        <v>240</v>
      </c>
      <c r="I1010" s="364">
        <f t="shared" si="30"/>
        <v>60</v>
      </c>
    </row>
    <row r="1011" spans="1:9" ht="15">
      <c r="A1011" s="98">
        <v>1003</v>
      </c>
      <c r="B1011" s="578" t="s">
        <v>2865</v>
      </c>
      <c r="C1011" s="579" t="s">
        <v>2051</v>
      </c>
      <c r="D1011" s="581" t="s">
        <v>2866</v>
      </c>
      <c r="E1011" s="494" t="s">
        <v>828</v>
      </c>
      <c r="F1011" s="98" t="s">
        <v>333</v>
      </c>
      <c r="G1011" s="495">
        <f t="shared" si="29"/>
        <v>300</v>
      </c>
      <c r="H1011" s="557">
        <v>240</v>
      </c>
      <c r="I1011" s="364">
        <f t="shared" si="30"/>
        <v>60</v>
      </c>
    </row>
    <row r="1012" spans="1:9" ht="15">
      <c r="A1012" s="98">
        <v>1004</v>
      </c>
      <c r="B1012" s="578" t="s">
        <v>2620</v>
      </c>
      <c r="C1012" s="578" t="s">
        <v>2867</v>
      </c>
      <c r="D1012" s="580">
        <v>25901053371</v>
      </c>
      <c r="E1012" s="494" t="s">
        <v>828</v>
      </c>
      <c r="F1012" s="98" t="s">
        <v>333</v>
      </c>
      <c r="G1012" s="495">
        <f t="shared" si="29"/>
        <v>100</v>
      </c>
      <c r="H1012" s="557">
        <v>80</v>
      </c>
      <c r="I1012" s="364">
        <f t="shared" si="30"/>
        <v>20</v>
      </c>
    </row>
    <row r="1013" spans="1:9" ht="15">
      <c r="A1013" s="98">
        <v>1005</v>
      </c>
      <c r="B1013" s="578" t="s">
        <v>1360</v>
      </c>
      <c r="C1013" s="579" t="s">
        <v>2765</v>
      </c>
      <c r="D1013" s="580" t="s">
        <v>2868</v>
      </c>
      <c r="E1013" s="494" t="s">
        <v>828</v>
      </c>
      <c r="F1013" s="98" t="s">
        <v>333</v>
      </c>
      <c r="G1013" s="495">
        <f t="shared" si="29"/>
        <v>100</v>
      </c>
      <c r="H1013" s="557">
        <v>80</v>
      </c>
      <c r="I1013" s="364">
        <f t="shared" si="30"/>
        <v>20</v>
      </c>
    </row>
    <row r="1014" spans="1:9" ht="15">
      <c r="A1014" s="98">
        <v>1006</v>
      </c>
      <c r="B1014" s="582" t="s">
        <v>904</v>
      </c>
      <c r="C1014" s="579" t="s">
        <v>2869</v>
      </c>
      <c r="D1014" s="580" t="s">
        <v>2870</v>
      </c>
      <c r="E1014" s="494" t="s">
        <v>828</v>
      </c>
      <c r="F1014" s="98" t="s">
        <v>333</v>
      </c>
      <c r="G1014" s="495">
        <f t="shared" si="29"/>
        <v>100</v>
      </c>
      <c r="H1014" s="557">
        <v>80</v>
      </c>
      <c r="I1014" s="364">
        <f t="shared" si="30"/>
        <v>20</v>
      </c>
    </row>
    <row r="1015" spans="1:9" ht="15">
      <c r="A1015" s="98">
        <v>1007</v>
      </c>
      <c r="B1015" s="578" t="s">
        <v>1301</v>
      </c>
      <c r="C1015" s="579" t="s">
        <v>2871</v>
      </c>
      <c r="D1015" s="580" t="s">
        <v>2872</v>
      </c>
      <c r="E1015" s="494" t="s">
        <v>828</v>
      </c>
      <c r="F1015" s="98" t="s">
        <v>333</v>
      </c>
      <c r="G1015" s="495">
        <f t="shared" si="29"/>
        <v>100</v>
      </c>
      <c r="H1015" s="557">
        <v>80</v>
      </c>
      <c r="I1015" s="364">
        <f t="shared" si="30"/>
        <v>20</v>
      </c>
    </row>
    <row r="1016" spans="1:9" ht="15">
      <c r="A1016" s="98">
        <v>1008</v>
      </c>
      <c r="B1016" s="578" t="s">
        <v>916</v>
      </c>
      <c r="C1016" s="579" t="s">
        <v>2765</v>
      </c>
      <c r="D1016" s="580" t="s">
        <v>2873</v>
      </c>
      <c r="E1016" s="494" t="s">
        <v>828</v>
      </c>
      <c r="F1016" s="98" t="s">
        <v>333</v>
      </c>
      <c r="G1016" s="495">
        <f t="shared" si="29"/>
        <v>100</v>
      </c>
      <c r="H1016" s="557">
        <v>80</v>
      </c>
      <c r="I1016" s="364">
        <f t="shared" si="30"/>
        <v>20</v>
      </c>
    </row>
    <row r="1017" spans="1:9" ht="15">
      <c r="A1017" s="98">
        <v>1009</v>
      </c>
      <c r="B1017" s="578" t="s">
        <v>859</v>
      </c>
      <c r="C1017" s="579" t="s">
        <v>2765</v>
      </c>
      <c r="D1017" s="580" t="s">
        <v>2874</v>
      </c>
      <c r="E1017" s="494" t="s">
        <v>828</v>
      </c>
      <c r="F1017" s="98" t="s">
        <v>333</v>
      </c>
      <c r="G1017" s="495">
        <f t="shared" si="29"/>
        <v>300</v>
      </c>
      <c r="H1017" s="557">
        <v>240</v>
      </c>
      <c r="I1017" s="364">
        <f t="shared" si="30"/>
        <v>60</v>
      </c>
    </row>
    <row r="1018" spans="1:9" ht="15">
      <c r="A1018" s="98">
        <v>1010</v>
      </c>
      <c r="B1018" s="578" t="s">
        <v>1501</v>
      </c>
      <c r="C1018" s="579" t="s">
        <v>2875</v>
      </c>
      <c r="D1018" s="580" t="s">
        <v>2876</v>
      </c>
      <c r="E1018" s="494" t="s">
        <v>828</v>
      </c>
      <c r="F1018" s="98" t="s">
        <v>333</v>
      </c>
      <c r="G1018" s="495">
        <f t="shared" si="29"/>
        <v>300</v>
      </c>
      <c r="H1018" s="557">
        <v>240</v>
      </c>
      <c r="I1018" s="364">
        <f t="shared" si="30"/>
        <v>60</v>
      </c>
    </row>
    <row r="1019" spans="1:9" ht="15">
      <c r="A1019" s="98">
        <v>1011</v>
      </c>
      <c r="B1019" s="578" t="s">
        <v>1113</v>
      </c>
      <c r="C1019" s="579" t="s">
        <v>2018</v>
      </c>
      <c r="D1019" s="580" t="s">
        <v>2877</v>
      </c>
      <c r="E1019" s="494" t="s">
        <v>828</v>
      </c>
      <c r="F1019" s="98" t="s">
        <v>333</v>
      </c>
      <c r="G1019" s="495">
        <f t="shared" si="29"/>
        <v>100</v>
      </c>
      <c r="H1019" s="557">
        <v>80</v>
      </c>
      <c r="I1019" s="364">
        <f t="shared" si="30"/>
        <v>20</v>
      </c>
    </row>
    <row r="1020" spans="1:9" ht="15">
      <c r="A1020" s="98">
        <v>1012</v>
      </c>
      <c r="B1020" s="578" t="s">
        <v>2878</v>
      </c>
      <c r="C1020" s="578" t="s">
        <v>2879</v>
      </c>
      <c r="D1020" s="580">
        <v>25001039467</v>
      </c>
      <c r="E1020" s="494" t="s">
        <v>828</v>
      </c>
      <c r="F1020" s="98" t="s">
        <v>333</v>
      </c>
      <c r="G1020" s="495">
        <f t="shared" si="29"/>
        <v>100</v>
      </c>
      <c r="H1020" s="557">
        <v>80</v>
      </c>
      <c r="I1020" s="364">
        <f t="shared" si="30"/>
        <v>20</v>
      </c>
    </row>
    <row r="1021" spans="1:9" ht="15">
      <c r="A1021" s="98">
        <v>1013</v>
      </c>
      <c r="B1021" s="583" t="s">
        <v>896</v>
      </c>
      <c r="C1021" s="583" t="s">
        <v>2880</v>
      </c>
      <c r="D1021" s="569">
        <v>25001021276</v>
      </c>
      <c r="E1021" s="494" t="s">
        <v>828</v>
      </c>
      <c r="F1021" s="98" t="s">
        <v>333</v>
      </c>
      <c r="G1021" s="495">
        <f t="shared" ref="G1021:G1084" si="31">H1021/0.8</f>
        <v>100</v>
      </c>
      <c r="H1021" s="557">
        <v>80</v>
      </c>
      <c r="I1021" s="364">
        <f t="shared" ref="I1021:I1084" si="32">H1021*0.25</f>
        <v>20</v>
      </c>
    </row>
    <row r="1022" spans="1:9" ht="15">
      <c r="A1022" s="98">
        <v>1014</v>
      </c>
      <c r="B1022" s="578" t="s">
        <v>1480</v>
      </c>
      <c r="C1022" s="578" t="s">
        <v>2881</v>
      </c>
      <c r="D1022" s="580">
        <v>25001015134</v>
      </c>
      <c r="E1022" s="494" t="s">
        <v>828</v>
      </c>
      <c r="F1022" s="98" t="s">
        <v>333</v>
      </c>
      <c r="G1022" s="495">
        <f t="shared" si="31"/>
        <v>100</v>
      </c>
      <c r="H1022" s="557">
        <v>80</v>
      </c>
      <c r="I1022" s="364">
        <f t="shared" si="32"/>
        <v>20</v>
      </c>
    </row>
    <row r="1023" spans="1:9" ht="15">
      <c r="A1023" s="98">
        <v>1015</v>
      </c>
      <c r="B1023" s="578" t="s">
        <v>2701</v>
      </c>
      <c r="C1023" s="578" t="s">
        <v>2822</v>
      </c>
      <c r="D1023" s="580">
        <v>25001048829</v>
      </c>
      <c r="E1023" s="494" t="s">
        <v>828</v>
      </c>
      <c r="F1023" s="98" t="s">
        <v>333</v>
      </c>
      <c r="G1023" s="495">
        <f t="shared" si="31"/>
        <v>100</v>
      </c>
      <c r="H1023" s="557">
        <v>80</v>
      </c>
      <c r="I1023" s="364">
        <f t="shared" si="32"/>
        <v>20</v>
      </c>
    </row>
    <row r="1024" spans="1:9" ht="15">
      <c r="A1024" s="98">
        <v>1016</v>
      </c>
      <c r="B1024" s="578" t="s">
        <v>901</v>
      </c>
      <c r="C1024" s="579" t="s">
        <v>2882</v>
      </c>
      <c r="D1024" s="580" t="s">
        <v>2883</v>
      </c>
      <c r="E1024" s="494" t="s">
        <v>828</v>
      </c>
      <c r="F1024" s="98" t="s">
        <v>333</v>
      </c>
      <c r="G1024" s="495">
        <f t="shared" si="31"/>
        <v>100</v>
      </c>
      <c r="H1024" s="557">
        <v>80</v>
      </c>
      <c r="I1024" s="364">
        <f t="shared" si="32"/>
        <v>20</v>
      </c>
    </row>
    <row r="1025" spans="1:9" ht="15">
      <c r="A1025" s="98">
        <v>1017</v>
      </c>
      <c r="B1025" s="578" t="s">
        <v>1237</v>
      </c>
      <c r="C1025" s="579" t="s">
        <v>2884</v>
      </c>
      <c r="D1025" s="580" t="s">
        <v>2885</v>
      </c>
      <c r="E1025" s="494" t="s">
        <v>828</v>
      </c>
      <c r="F1025" s="98" t="s">
        <v>333</v>
      </c>
      <c r="G1025" s="495">
        <f t="shared" si="31"/>
        <v>300</v>
      </c>
      <c r="H1025" s="557">
        <v>240</v>
      </c>
      <c r="I1025" s="364">
        <f t="shared" si="32"/>
        <v>60</v>
      </c>
    </row>
    <row r="1026" spans="1:9" ht="15">
      <c r="A1026" s="98">
        <v>1018</v>
      </c>
      <c r="B1026" s="578" t="s">
        <v>859</v>
      </c>
      <c r="C1026" s="578" t="s">
        <v>2822</v>
      </c>
      <c r="D1026" s="580">
        <v>25001031485</v>
      </c>
      <c r="E1026" s="494" t="s">
        <v>828</v>
      </c>
      <c r="F1026" s="98" t="s">
        <v>333</v>
      </c>
      <c r="G1026" s="495">
        <f t="shared" si="31"/>
        <v>100</v>
      </c>
      <c r="H1026" s="557">
        <v>80</v>
      </c>
      <c r="I1026" s="364">
        <f t="shared" si="32"/>
        <v>20</v>
      </c>
    </row>
    <row r="1027" spans="1:9" ht="15">
      <c r="A1027" s="98">
        <v>1019</v>
      </c>
      <c r="B1027" s="578" t="s">
        <v>2886</v>
      </c>
      <c r="C1027" s="578" t="s">
        <v>998</v>
      </c>
      <c r="D1027" s="580">
        <v>25001046014</v>
      </c>
      <c r="E1027" s="494" t="s">
        <v>828</v>
      </c>
      <c r="F1027" s="98" t="s">
        <v>333</v>
      </c>
      <c r="G1027" s="495">
        <f t="shared" si="31"/>
        <v>100</v>
      </c>
      <c r="H1027" s="557">
        <v>80</v>
      </c>
      <c r="I1027" s="364">
        <f t="shared" si="32"/>
        <v>20</v>
      </c>
    </row>
    <row r="1028" spans="1:9" ht="15">
      <c r="A1028" s="98">
        <v>1020</v>
      </c>
      <c r="B1028" s="578" t="s">
        <v>2887</v>
      </c>
      <c r="C1028" s="578" t="s">
        <v>2888</v>
      </c>
      <c r="D1028" s="580">
        <v>25001048143</v>
      </c>
      <c r="E1028" s="494" t="s">
        <v>828</v>
      </c>
      <c r="F1028" s="98" t="s">
        <v>333</v>
      </c>
      <c r="G1028" s="495">
        <f t="shared" si="31"/>
        <v>100</v>
      </c>
      <c r="H1028" s="557">
        <v>80</v>
      </c>
      <c r="I1028" s="364">
        <f t="shared" si="32"/>
        <v>20</v>
      </c>
    </row>
    <row r="1029" spans="1:9" ht="15">
      <c r="A1029" s="98">
        <v>1021</v>
      </c>
      <c r="B1029" s="578" t="s">
        <v>1301</v>
      </c>
      <c r="C1029" s="578" t="s">
        <v>2889</v>
      </c>
      <c r="D1029" s="580">
        <v>25001047693</v>
      </c>
      <c r="E1029" s="494" t="s">
        <v>828</v>
      </c>
      <c r="F1029" s="98" t="s">
        <v>333</v>
      </c>
      <c r="G1029" s="495">
        <f t="shared" si="31"/>
        <v>100</v>
      </c>
      <c r="H1029" s="557">
        <v>80</v>
      </c>
      <c r="I1029" s="364">
        <f t="shared" si="32"/>
        <v>20</v>
      </c>
    </row>
    <row r="1030" spans="1:9" ht="15">
      <c r="A1030" s="98">
        <v>1022</v>
      </c>
      <c r="B1030" s="578" t="s">
        <v>2890</v>
      </c>
      <c r="C1030" s="578" t="s">
        <v>2891</v>
      </c>
      <c r="D1030" s="580">
        <v>25001013042</v>
      </c>
      <c r="E1030" s="494" t="s">
        <v>828</v>
      </c>
      <c r="F1030" s="98" t="s">
        <v>333</v>
      </c>
      <c r="G1030" s="495">
        <f t="shared" si="31"/>
        <v>100</v>
      </c>
      <c r="H1030" s="557">
        <v>80</v>
      </c>
      <c r="I1030" s="364">
        <f t="shared" si="32"/>
        <v>20</v>
      </c>
    </row>
    <row r="1031" spans="1:9" ht="15">
      <c r="A1031" s="98">
        <v>1023</v>
      </c>
      <c r="B1031" s="578" t="s">
        <v>913</v>
      </c>
      <c r="C1031" s="579" t="s">
        <v>2892</v>
      </c>
      <c r="D1031" s="580" t="s">
        <v>2893</v>
      </c>
      <c r="E1031" s="494" t="s">
        <v>828</v>
      </c>
      <c r="F1031" s="98" t="s">
        <v>333</v>
      </c>
      <c r="G1031" s="495">
        <f t="shared" si="31"/>
        <v>300</v>
      </c>
      <c r="H1031" s="557">
        <v>240</v>
      </c>
      <c r="I1031" s="364">
        <f t="shared" si="32"/>
        <v>60</v>
      </c>
    </row>
    <row r="1032" spans="1:9" ht="15">
      <c r="A1032" s="98">
        <v>1024</v>
      </c>
      <c r="B1032" s="578" t="s">
        <v>2894</v>
      </c>
      <c r="C1032" s="579" t="s">
        <v>2871</v>
      </c>
      <c r="D1032" s="580" t="s">
        <v>2895</v>
      </c>
      <c r="E1032" s="494" t="s">
        <v>828</v>
      </c>
      <c r="F1032" s="98" t="s">
        <v>333</v>
      </c>
      <c r="G1032" s="495">
        <f t="shared" si="31"/>
        <v>100</v>
      </c>
      <c r="H1032" s="557">
        <v>80</v>
      </c>
      <c r="I1032" s="364">
        <f t="shared" si="32"/>
        <v>20</v>
      </c>
    </row>
    <row r="1033" spans="1:9" ht="15">
      <c r="A1033" s="98">
        <v>1025</v>
      </c>
      <c r="B1033" s="578" t="s">
        <v>2896</v>
      </c>
      <c r="C1033" s="579" t="s">
        <v>1729</v>
      </c>
      <c r="D1033" s="580" t="s">
        <v>2897</v>
      </c>
      <c r="E1033" s="494" t="s">
        <v>828</v>
      </c>
      <c r="F1033" s="98" t="s">
        <v>333</v>
      </c>
      <c r="G1033" s="495">
        <f t="shared" si="31"/>
        <v>100</v>
      </c>
      <c r="H1033" s="557">
        <v>80</v>
      </c>
      <c r="I1033" s="364">
        <f t="shared" si="32"/>
        <v>20</v>
      </c>
    </row>
    <row r="1034" spans="1:9" ht="15">
      <c r="A1034" s="98">
        <v>1026</v>
      </c>
      <c r="B1034" s="578" t="s">
        <v>2896</v>
      </c>
      <c r="C1034" s="578" t="s">
        <v>1729</v>
      </c>
      <c r="D1034" s="580">
        <v>25001014286</v>
      </c>
      <c r="E1034" s="494" t="s">
        <v>828</v>
      </c>
      <c r="F1034" s="98" t="s">
        <v>333</v>
      </c>
      <c r="G1034" s="495">
        <f t="shared" si="31"/>
        <v>100</v>
      </c>
      <c r="H1034" s="557">
        <v>80</v>
      </c>
      <c r="I1034" s="364">
        <f t="shared" si="32"/>
        <v>20</v>
      </c>
    </row>
    <row r="1035" spans="1:9" ht="15">
      <c r="A1035" s="98">
        <v>1027</v>
      </c>
      <c r="B1035" s="584" t="s">
        <v>2898</v>
      </c>
      <c r="C1035" s="585" t="s">
        <v>2891</v>
      </c>
      <c r="D1035" s="586" t="s">
        <v>2899</v>
      </c>
      <c r="E1035" s="494" t="s">
        <v>828</v>
      </c>
      <c r="F1035" s="98" t="s">
        <v>333</v>
      </c>
      <c r="G1035" s="495">
        <f t="shared" si="31"/>
        <v>100</v>
      </c>
      <c r="H1035" s="557">
        <v>80</v>
      </c>
      <c r="I1035" s="364">
        <f t="shared" si="32"/>
        <v>20</v>
      </c>
    </row>
    <row r="1036" spans="1:9" ht="15">
      <c r="A1036" s="98">
        <v>1028</v>
      </c>
      <c r="B1036" s="578" t="s">
        <v>1223</v>
      </c>
      <c r="C1036" s="578" t="s">
        <v>2900</v>
      </c>
      <c r="D1036" s="580">
        <v>20001065911</v>
      </c>
      <c r="E1036" s="494" t="s">
        <v>828</v>
      </c>
      <c r="F1036" s="98" t="s">
        <v>333</v>
      </c>
      <c r="G1036" s="495">
        <f t="shared" si="31"/>
        <v>100</v>
      </c>
      <c r="H1036" s="557">
        <v>80</v>
      </c>
      <c r="I1036" s="364">
        <f t="shared" si="32"/>
        <v>20</v>
      </c>
    </row>
    <row r="1037" spans="1:9" ht="15">
      <c r="A1037" s="98">
        <v>1029</v>
      </c>
      <c r="B1037" s="578" t="s">
        <v>1296</v>
      </c>
      <c r="C1037" s="578" t="s">
        <v>1273</v>
      </c>
      <c r="D1037" s="580">
        <v>25501050618</v>
      </c>
      <c r="E1037" s="494" t="s">
        <v>828</v>
      </c>
      <c r="F1037" s="98" t="s">
        <v>333</v>
      </c>
      <c r="G1037" s="495">
        <f t="shared" si="31"/>
        <v>100</v>
      </c>
      <c r="H1037" s="557">
        <v>80</v>
      </c>
      <c r="I1037" s="364">
        <f t="shared" si="32"/>
        <v>20</v>
      </c>
    </row>
    <row r="1038" spans="1:9" ht="15">
      <c r="A1038" s="98">
        <v>1030</v>
      </c>
      <c r="B1038" s="578" t="s">
        <v>997</v>
      </c>
      <c r="C1038" s="579" t="s">
        <v>1368</v>
      </c>
      <c r="D1038" s="580" t="s">
        <v>2901</v>
      </c>
      <c r="E1038" s="494" t="s">
        <v>828</v>
      </c>
      <c r="F1038" s="98" t="s">
        <v>333</v>
      </c>
      <c r="G1038" s="495">
        <f t="shared" si="31"/>
        <v>200</v>
      </c>
      <c r="H1038" s="557">
        <v>160</v>
      </c>
      <c r="I1038" s="364">
        <f t="shared" si="32"/>
        <v>40</v>
      </c>
    </row>
    <row r="1039" spans="1:9" ht="15">
      <c r="A1039" s="98">
        <v>1031</v>
      </c>
      <c r="B1039" s="567" t="s">
        <v>942</v>
      </c>
      <c r="C1039" s="567" t="s">
        <v>1671</v>
      </c>
      <c r="D1039" s="587" t="s">
        <v>2902</v>
      </c>
      <c r="E1039" s="494" t="s">
        <v>828</v>
      </c>
      <c r="F1039" s="98" t="s">
        <v>333</v>
      </c>
      <c r="G1039" s="495">
        <f t="shared" si="31"/>
        <v>150</v>
      </c>
      <c r="H1039" s="557">
        <v>120</v>
      </c>
      <c r="I1039" s="364">
        <f t="shared" si="32"/>
        <v>30</v>
      </c>
    </row>
    <row r="1040" spans="1:9" ht="15">
      <c r="A1040" s="98">
        <v>1032</v>
      </c>
      <c r="B1040" s="588" t="s">
        <v>846</v>
      </c>
      <c r="C1040" s="588" t="s">
        <v>2903</v>
      </c>
      <c r="D1040" s="587" t="s">
        <v>2904</v>
      </c>
      <c r="E1040" s="494" t="s">
        <v>828</v>
      </c>
      <c r="F1040" s="98" t="s">
        <v>333</v>
      </c>
      <c r="G1040" s="495">
        <f t="shared" si="31"/>
        <v>200</v>
      </c>
      <c r="H1040" s="557">
        <v>160</v>
      </c>
      <c r="I1040" s="364">
        <f t="shared" si="32"/>
        <v>40</v>
      </c>
    </row>
    <row r="1041" spans="1:9" ht="15">
      <c r="A1041" s="98">
        <v>1033</v>
      </c>
      <c r="B1041" s="588" t="s">
        <v>2905</v>
      </c>
      <c r="C1041" s="588" t="s">
        <v>2906</v>
      </c>
      <c r="D1041" s="589" t="s">
        <v>2907</v>
      </c>
      <c r="E1041" s="494" t="s">
        <v>828</v>
      </c>
      <c r="F1041" s="98" t="s">
        <v>333</v>
      </c>
      <c r="G1041" s="495">
        <f t="shared" si="31"/>
        <v>200</v>
      </c>
      <c r="H1041" s="557">
        <v>160</v>
      </c>
      <c r="I1041" s="364">
        <f t="shared" si="32"/>
        <v>40</v>
      </c>
    </row>
    <row r="1042" spans="1:9" ht="15">
      <c r="A1042" s="98">
        <v>1034</v>
      </c>
      <c r="B1042" s="590" t="s">
        <v>2905</v>
      </c>
      <c r="C1042" s="590" t="s">
        <v>1190</v>
      </c>
      <c r="D1042" s="591" t="s">
        <v>2908</v>
      </c>
      <c r="E1042" s="494" t="s">
        <v>828</v>
      </c>
      <c r="F1042" s="98" t="s">
        <v>333</v>
      </c>
      <c r="G1042" s="495">
        <f t="shared" si="31"/>
        <v>200</v>
      </c>
      <c r="H1042" s="557">
        <v>160</v>
      </c>
      <c r="I1042" s="364">
        <f t="shared" si="32"/>
        <v>40</v>
      </c>
    </row>
    <row r="1043" spans="1:9" ht="15">
      <c r="A1043" s="98">
        <v>1035</v>
      </c>
      <c r="B1043" s="588" t="s">
        <v>2909</v>
      </c>
      <c r="C1043" s="588" t="s">
        <v>2910</v>
      </c>
      <c r="D1043" s="587" t="s">
        <v>2911</v>
      </c>
      <c r="E1043" s="494" t="s">
        <v>828</v>
      </c>
      <c r="F1043" s="98" t="s">
        <v>333</v>
      </c>
      <c r="G1043" s="495">
        <f t="shared" si="31"/>
        <v>200</v>
      </c>
      <c r="H1043" s="557">
        <v>160</v>
      </c>
      <c r="I1043" s="364">
        <f t="shared" si="32"/>
        <v>40</v>
      </c>
    </row>
    <row r="1044" spans="1:9" ht="15">
      <c r="A1044" s="98">
        <v>1036</v>
      </c>
      <c r="B1044" s="588" t="s">
        <v>2912</v>
      </c>
      <c r="C1044" s="588" t="s">
        <v>2913</v>
      </c>
      <c r="D1044" s="587" t="s">
        <v>2914</v>
      </c>
      <c r="E1044" s="494" t="s">
        <v>828</v>
      </c>
      <c r="F1044" s="98" t="s">
        <v>333</v>
      </c>
      <c r="G1044" s="495">
        <f t="shared" si="31"/>
        <v>200</v>
      </c>
      <c r="H1044" s="557">
        <v>160</v>
      </c>
      <c r="I1044" s="364">
        <f t="shared" si="32"/>
        <v>40</v>
      </c>
    </row>
    <row r="1045" spans="1:9" ht="15">
      <c r="A1045" s="98">
        <v>1037</v>
      </c>
      <c r="B1045" s="558" t="s">
        <v>2779</v>
      </c>
      <c r="C1045" s="558" t="s">
        <v>2915</v>
      </c>
      <c r="D1045" s="559" t="s">
        <v>2916</v>
      </c>
      <c r="E1045" s="494" t="s">
        <v>828</v>
      </c>
      <c r="F1045" s="98" t="s">
        <v>333</v>
      </c>
      <c r="G1045" s="495">
        <f t="shared" si="31"/>
        <v>200</v>
      </c>
      <c r="H1045" s="557">
        <v>160</v>
      </c>
      <c r="I1045" s="364">
        <f t="shared" si="32"/>
        <v>40</v>
      </c>
    </row>
    <row r="1046" spans="1:9" ht="15">
      <c r="A1046" s="98">
        <v>1038</v>
      </c>
      <c r="B1046" s="588" t="s">
        <v>1762</v>
      </c>
      <c r="C1046" s="588" t="s">
        <v>2915</v>
      </c>
      <c r="D1046" s="587" t="s">
        <v>2917</v>
      </c>
      <c r="E1046" s="494" t="s">
        <v>828</v>
      </c>
      <c r="F1046" s="98" t="s">
        <v>333</v>
      </c>
      <c r="G1046" s="495">
        <f t="shared" si="31"/>
        <v>200</v>
      </c>
      <c r="H1046" s="557">
        <v>160</v>
      </c>
      <c r="I1046" s="364">
        <f t="shared" si="32"/>
        <v>40</v>
      </c>
    </row>
    <row r="1047" spans="1:9" ht="15">
      <c r="A1047" s="98">
        <v>1039</v>
      </c>
      <c r="B1047" s="558" t="s">
        <v>1271</v>
      </c>
      <c r="C1047" s="558" t="s">
        <v>2918</v>
      </c>
      <c r="D1047" s="559" t="s">
        <v>2919</v>
      </c>
      <c r="E1047" s="494" t="s">
        <v>828</v>
      </c>
      <c r="F1047" s="98" t="s">
        <v>333</v>
      </c>
      <c r="G1047" s="495">
        <f t="shared" si="31"/>
        <v>200</v>
      </c>
      <c r="H1047" s="557">
        <v>160</v>
      </c>
      <c r="I1047" s="364">
        <f t="shared" si="32"/>
        <v>40</v>
      </c>
    </row>
    <row r="1048" spans="1:9" ht="15">
      <c r="A1048" s="98">
        <v>1040</v>
      </c>
      <c r="B1048" s="588" t="s">
        <v>2920</v>
      </c>
      <c r="C1048" s="588" t="s">
        <v>2921</v>
      </c>
      <c r="D1048" s="587" t="s">
        <v>2922</v>
      </c>
      <c r="E1048" s="494" t="s">
        <v>828</v>
      </c>
      <c r="F1048" s="98" t="s">
        <v>333</v>
      </c>
      <c r="G1048" s="495">
        <f t="shared" si="31"/>
        <v>200</v>
      </c>
      <c r="H1048" s="557">
        <v>160</v>
      </c>
      <c r="I1048" s="364">
        <f t="shared" si="32"/>
        <v>40</v>
      </c>
    </row>
    <row r="1049" spans="1:9" ht="15">
      <c r="A1049" s="98">
        <v>1041</v>
      </c>
      <c r="B1049" s="588" t="s">
        <v>1804</v>
      </c>
      <c r="C1049" s="588" t="s">
        <v>1646</v>
      </c>
      <c r="D1049" s="587" t="s">
        <v>2923</v>
      </c>
      <c r="E1049" s="494" t="s">
        <v>828</v>
      </c>
      <c r="F1049" s="98" t="s">
        <v>333</v>
      </c>
      <c r="G1049" s="495">
        <f t="shared" si="31"/>
        <v>200</v>
      </c>
      <c r="H1049" s="557">
        <v>160</v>
      </c>
      <c r="I1049" s="364">
        <f t="shared" si="32"/>
        <v>40</v>
      </c>
    </row>
    <row r="1050" spans="1:9" ht="15">
      <c r="A1050" s="98">
        <v>1042</v>
      </c>
      <c r="B1050" s="588" t="s">
        <v>1757</v>
      </c>
      <c r="C1050" s="588" t="s">
        <v>2924</v>
      </c>
      <c r="D1050" s="587" t="s">
        <v>2925</v>
      </c>
      <c r="E1050" s="494" t="s">
        <v>828</v>
      </c>
      <c r="F1050" s="98" t="s">
        <v>333</v>
      </c>
      <c r="G1050" s="495">
        <f t="shared" si="31"/>
        <v>200</v>
      </c>
      <c r="H1050" s="557">
        <v>160</v>
      </c>
      <c r="I1050" s="364">
        <f t="shared" si="32"/>
        <v>40</v>
      </c>
    </row>
    <row r="1051" spans="1:9" ht="15">
      <c r="A1051" s="98">
        <v>1043</v>
      </c>
      <c r="B1051" s="588" t="s">
        <v>913</v>
      </c>
      <c r="C1051" s="588" t="s">
        <v>1570</v>
      </c>
      <c r="D1051" s="587" t="s">
        <v>2926</v>
      </c>
      <c r="E1051" s="494" t="s">
        <v>828</v>
      </c>
      <c r="F1051" s="98" t="s">
        <v>333</v>
      </c>
      <c r="G1051" s="495">
        <f t="shared" si="31"/>
        <v>200</v>
      </c>
      <c r="H1051" s="557">
        <v>160</v>
      </c>
      <c r="I1051" s="364">
        <f t="shared" si="32"/>
        <v>40</v>
      </c>
    </row>
    <row r="1052" spans="1:9" ht="15">
      <c r="A1052" s="98">
        <v>1044</v>
      </c>
      <c r="B1052" s="588" t="s">
        <v>913</v>
      </c>
      <c r="C1052" s="588" t="s">
        <v>2927</v>
      </c>
      <c r="D1052" s="587" t="s">
        <v>2928</v>
      </c>
      <c r="E1052" s="494" t="s">
        <v>828</v>
      </c>
      <c r="F1052" s="98" t="s">
        <v>333</v>
      </c>
      <c r="G1052" s="495">
        <f t="shared" si="31"/>
        <v>200</v>
      </c>
      <c r="H1052" s="557">
        <v>160</v>
      </c>
      <c r="I1052" s="364">
        <f t="shared" si="32"/>
        <v>40</v>
      </c>
    </row>
    <row r="1053" spans="1:9" ht="15">
      <c r="A1053" s="98">
        <v>1045</v>
      </c>
      <c r="B1053" s="588" t="s">
        <v>1267</v>
      </c>
      <c r="C1053" s="588" t="s">
        <v>2929</v>
      </c>
      <c r="D1053" s="587" t="s">
        <v>2930</v>
      </c>
      <c r="E1053" s="494" t="s">
        <v>828</v>
      </c>
      <c r="F1053" s="98" t="s">
        <v>333</v>
      </c>
      <c r="G1053" s="495">
        <f t="shared" si="31"/>
        <v>200</v>
      </c>
      <c r="H1053" s="557">
        <v>160</v>
      </c>
      <c r="I1053" s="364">
        <f t="shared" si="32"/>
        <v>40</v>
      </c>
    </row>
    <row r="1054" spans="1:9" ht="15">
      <c r="A1054" s="98">
        <v>1046</v>
      </c>
      <c r="B1054" s="588" t="s">
        <v>997</v>
      </c>
      <c r="C1054" s="588" t="s">
        <v>2931</v>
      </c>
      <c r="D1054" s="587" t="s">
        <v>2932</v>
      </c>
      <c r="E1054" s="494" t="s">
        <v>828</v>
      </c>
      <c r="F1054" s="98" t="s">
        <v>333</v>
      </c>
      <c r="G1054" s="495">
        <f t="shared" si="31"/>
        <v>100</v>
      </c>
      <c r="H1054" s="557">
        <v>80</v>
      </c>
      <c r="I1054" s="364">
        <f t="shared" si="32"/>
        <v>20</v>
      </c>
    </row>
    <row r="1055" spans="1:9" ht="15">
      <c r="A1055" s="98">
        <v>1047</v>
      </c>
      <c r="B1055" s="558" t="s">
        <v>2933</v>
      </c>
      <c r="C1055" s="558" t="s">
        <v>2934</v>
      </c>
      <c r="D1055" s="559" t="s">
        <v>2935</v>
      </c>
      <c r="E1055" s="494" t="s">
        <v>828</v>
      </c>
      <c r="F1055" s="98" t="s">
        <v>333</v>
      </c>
      <c r="G1055" s="495">
        <f t="shared" si="31"/>
        <v>100</v>
      </c>
      <c r="H1055" s="557">
        <v>80</v>
      </c>
      <c r="I1055" s="364">
        <f t="shared" si="32"/>
        <v>20</v>
      </c>
    </row>
    <row r="1056" spans="1:9" ht="15">
      <c r="A1056" s="98">
        <v>1048</v>
      </c>
      <c r="B1056" s="558" t="s">
        <v>942</v>
      </c>
      <c r="C1056" s="558" t="s">
        <v>2915</v>
      </c>
      <c r="D1056" s="559" t="s">
        <v>2936</v>
      </c>
      <c r="E1056" s="494" t="s">
        <v>828</v>
      </c>
      <c r="F1056" s="98" t="s">
        <v>333</v>
      </c>
      <c r="G1056" s="495">
        <f t="shared" si="31"/>
        <v>100</v>
      </c>
      <c r="H1056" s="557">
        <v>80</v>
      </c>
      <c r="I1056" s="364">
        <f t="shared" si="32"/>
        <v>20</v>
      </c>
    </row>
    <row r="1057" spans="1:9" ht="15">
      <c r="A1057" s="98">
        <v>1049</v>
      </c>
      <c r="B1057" s="590" t="s">
        <v>1552</v>
      </c>
      <c r="C1057" s="590" t="s">
        <v>2937</v>
      </c>
      <c r="D1057" s="591" t="s">
        <v>2938</v>
      </c>
      <c r="E1057" s="494" t="s">
        <v>828</v>
      </c>
      <c r="F1057" s="98" t="s">
        <v>333</v>
      </c>
      <c r="G1057" s="495">
        <f t="shared" si="31"/>
        <v>100</v>
      </c>
      <c r="H1057" s="557">
        <v>80</v>
      </c>
      <c r="I1057" s="364">
        <f t="shared" si="32"/>
        <v>20</v>
      </c>
    </row>
    <row r="1058" spans="1:9" ht="15">
      <c r="A1058" s="98">
        <v>1050</v>
      </c>
      <c r="B1058" s="588" t="s">
        <v>843</v>
      </c>
      <c r="C1058" s="588" t="s">
        <v>2939</v>
      </c>
      <c r="D1058" s="587" t="s">
        <v>2940</v>
      </c>
      <c r="E1058" s="494" t="s">
        <v>828</v>
      </c>
      <c r="F1058" s="98" t="s">
        <v>333</v>
      </c>
      <c r="G1058" s="495">
        <f t="shared" si="31"/>
        <v>100</v>
      </c>
      <c r="H1058" s="557">
        <v>80</v>
      </c>
      <c r="I1058" s="364">
        <f t="shared" si="32"/>
        <v>20</v>
      </c>
    </row>
    <row r="1059" spans="1:9" ht="15">
      <c r="A1059" s="98">
        <v>1051</v>
      </c>
      <c r="B1059" s="588" t="s">
        <v>1341</v>
      </c>
      <c r="C1059" s="588" t="s">
        <v>2941</v>
      </c>
      <c r="D1059" s="587" t="s">
        <v>2942</v>
      </c>
      <c r="E1059" s="494" t="s">
        <v>828</v>
      </c>
      <c r="F1059" s="98" t="s">
        <v>333</v>
      </c>
      <c r="G1059" s="495">
        <f t="shared" si="31"/>
        <v>100</v>
      </c>
      <c r="H1059" s="557">
        <v>80</v>
      </c>
      <c r="I1059" s="364">
        <f t="shared" si="32"/>
        <v>20</v>
      </c>
    </row>
    <row r="1060" spans="1:9" ht="15">
      <c r="A1060" s="98">
        <v>1052</v>
      </c>
      <c r="B1060" s="588" t="s">
        <v>965</v>
      </c>
      <c r="C1060" s="588" t="s">
        <v>2084</v>
      </c>
      <c r="D1060" s="587" t="s">
        <v>2943</v>
      </c>
      <c r="E1060" s="494" t="s">
        <v>828</v>
      </c>
      <c r="F1060" s="98" t="s">
        <v>333</v>
      </c>
      <c r="G1060" s="495">
        <f t="shared" si="31"/>
        <v>100</v>
      </c>
      <c r="H1060" s="557">
        <v>80</v>
      </c>
      <c r="I1060" s="364">
        <f t="shared" si="32"/>
        <v>20</v>
      </c>
    </row>
    <row r="1061" spans="1:9" ht="15">
      <c r="A1061" s="98">
        <v>1053</v>
      </c>
      <c r="B1061" s="588" t="s">
        <v>1023</v>
      </c>
      <c r="C1061" s="588" t="s">
        <v>2832</v>
      </c>
      <c r="D1061" s="587" t="s">
        <v>2944</v>
      </c>
      <c r="E1061" s="494" t="s">
        <v>828</v>
      </c>
      <c r="F1061" s="98" t="s">
        <v>333</v>
      </c>
      <c r="G1061" s="495">
        <f t="shared" si="31"/>
        <v>100</v>
      </c>
      <c r="H1061" s="557">
        <v>80</v>
      </c>
      <c r="I1061" s="364">
        <f t="shared" si="32"/>
        <v>20</v>
      </c>
    </row>
    <row r="1062" spans="1:9" ht="15">
      <c r="A1062" s="98">
        <v>1054</v>
      </c>
      <c r="B1062" s="588" t="s">
        <v>913</v>
      </c>
      <c r="C1062" s="588" t="s">
        <v>2945</v>
      </c>
      <c r="D1062" s="587" t="s">
        <v>2946</v>
      </c>
      <c r="E1062" s="494" t="s">
        <v>828</v>
      </c>
      <c r="F1062" s="98" t="s">
        <v>333</v>
      </c>
      <c r="G1062" s="495">
        <f t="shared" si="31"/>
        <v>100</v>
      </c>
      <c r="H1062" s="557">
        <v>80</v>
      </c>
      <c r="I1062" s="364">
        <f t="shared" si="32"/>
        <v>20</v>
      </c>
    </row>
    <row r="1063" spans="1:9" ht="15">
      <c r="A1063" s="98">
        <v>1055</v>
      </c>
      <c r="B1063" s="588" t="s">
        <v>2752</v>
      </c>
      <c r="C1063" s="588" t="s">
        <v>2947</v>
      </c>
      <c r="D1063" s="591" t="s">
        <v>2948</v>
      </c>
      <c r="E1063" s="494" t="s">
        <v>828</v>
      </c>
      <c r="F1063" s="98" t="s">
        <v>333</v>
      </c>
      <c r="G1063" s="495">
        <f t="shared" si="31"/>
        <v>100</v>
      </c>
      <c r="H1063" s="557">
        <v>80</v>
      </c>
      <c r="I1063" s="364">
        <f t="shared" si="32"/>
        <v>20</v>
      </c>
    </row>
    <row r="1064" spans="1:9" ht="15">
      <c r="A1064" s="98">
        <v>1056</v>
      </c>
      <c r="B1064" s="588" t="s">
        <v>859</v>
      </c>
      <c r="C1064" s="588" t="s">
        <v>2949</v>
      </c>
      <c r="D1064" s="587" t="s">
        <v>2950</v>
      </c>
      <c r="E1064" s="494" t="s">
        <v>828</v>
      </c>
      <c r="F1064" s="98" t="s">
        <v>333</v>
      </c>
      <c r="G1064" s="495">
        <f t="shared" si="31"/>
        <v>100</v>
      </c>
      <c r="H1064" s="557">
        <v>80</v>
      </c>
      <c r="I1064" s="364">
        <f t="shared" si="32"/>
        <v>20</v>
      </c>
    </row>
    <row r="1065" spans="1:9" ht="15">
      <c r="A1065" s="98">
        <v>1057</v>
      </c>
      <c r="B1065" s="588" t="s">
        <v>2951</v>
      </c>
      <c r="C1065" s="588" t="s">
        <v>2952</v>
      </c>
      <c r="D1065" s="587" t="s">
        <v>2953</v>
      </c>
      <c r="E1065" s="494" t="s">
        <v>828</v>
      </c>
      <c r="F1065" s="98" t="s">
        <v>333</v>
      </c>
      <c r="G1065" s="495">
        <f t="shared" si="31"/>
        <v>100</v>
      </c>
      <c r="H1065" s="557">
        <v>80</v>
      </c>
      <c r="I1065" s="364">
        <f t="shared" si="32"/>
        <v>20</v>
      </c>
    </row>
    <row r="1066" spans="1:9" ht="15">
      <c r="A1066" s="98">
        <v>1058</v>
      </c>
      <c r="B1066" s="588" t="s">
        <v>913</v>
      </c>
      <c r="C1066" s="588" t="s">
        <v>2954</v>
      </c>
      <c r="D1066" s="587" t="s">
        <v>2955</v>
      </c>
      <c r="E1066" s="494" t="s">
        <v>828</v>
      </c>
      <c r="F1066" s="98" t="s">
        <v>333</v>
      </c>
      <c r="G1066" s="495">
        <f t="shared" si="31"/>
        <v>100</v>
      </c>
      <c r="H1066" s="557">
        <v>80</v>
      </c>
      <c r="I1066" s="364">
        <f t="shared" si="32"/>
        <v>20</v>
      </c>
    </row>
    <row r="1067" spans="1:9" ht="15">
      <c r="A1067" s="98">
        <v>1059</v>
      </c>
      <c r="B1067" s="588" t="s">
        <v>931</v>
      </c>
      <c r="C1067" s="588" t="s">
        <v>2956</v>
      </c>
      <c r="D1067" s="587" t="s">
        <v>2957</v>
      </c>
      <c r="E1067" s="494" t="s">
        <v>828</v>
      </c>
      <c r="F1067" s="98" t="s">
        <v>333</v>
      </c>
      <c r="G1067" s="495">
        <f t="shared" si="31"/>
        <v>100</v>
      </c>
      <c r="H1067" s="557">
        <v>80</v>
      </c>
      <c r="I1067" s="364">
        <f t="shared" si="32"/>
        <v>20</v>
      </c>
    </row>
    <row r="1068" spans="1:9" ht="15">
      <c r="A1068" s="98">
        <v>1060</v>
      </c>
      <c r="B1068" s="588" t="s">
        <v>2958</v>
      </c>
      <c r="C1068" s="588" t="s">
        <v>2959</v>
      </c>
      <c r="D1068" s="587" t="s">
        <v>2960</v>
      </c>
      <c r="E1068" s="494" t="s">
        <v>828</v>
      </c>
      <c r="F1068" s="98" t="s">
        <v>333</v>
      </c>
      <c r="G1068" s="495">
        <f t="shared" si="31"/>
        <v>100</v>
      </c>
      <c r="H1068" s="557">
        <v>80</v>
      </c>
      <c r="I1068" s="364">
        <f t="shared" si="32"/>
        <v>20</v>
      </c>
    </row>
    <row r="1069" spans="1:9" ht="15">
      <c r="A1069" s="98">
        <v>1061</v>
      </c>
      <c r="B1069" s="558" t="s">
        <v>913</v>
      </c>
      <c r="C1069" s="558" t="s">
        <v>2956</v>
      </c>
      <c r="D1069" s="559" t="s">
        <v>2961</v>
      </c>
      <c r="E1069" s="494" t="s">
        <v>828</v>
      </c>
      <c r="F1069" s="98" t="s">
        <v>333</v>
      </c>
      <c r="G1069" s="495">
        <f t="shared" si="31"/>
        <v>100</v>
      </c>
      <c r="H1069" s="557">
        <v>80</v>
      </c>
      <c r="I1069" s="364">
        <f t="shared" si="32"/>
        <v>20</v>
      </c>
    </row>
    <row r="1070" spans="1:9" ht="15">
      <c r="A1070" s="98">
        <v>1062</v>
      </c>
      <c r="B1070" s="588" t="s">
        <v>931</v>
      </c>
      <c r="C1070" s="588" t="s">
        <v>2962</v>
      </c>
      <c r="D1070" s="587" t="s">
        <v>2963</v>
      </c>
      <c r="E1070" s="494" t="s">
        <v>828</v>
      </c>
      <c r="F1070" s="98" t="s">
        <v>333</v>
      </c>
      <c r="G1070" s="495">
        <f t="shared" si="31"/>
        <v>100</v>
      </c>
      <c r="H1070" s="557">
        <v>80</v>
      </c>
      <c r="I1070" s="364">
        <f t="shared" si="32"/>
        <v>20</v>
      </c>
    </row>
    <row r="1071" spans="1:9" ht="15">
      <c r="A1071" s="98">
        <v>1063</v>
      </c>
      <c r="B1071" s="588" t="s">
        <v>1026</v>
      </c>
      <c r="C1071" s="588" t="s">
        <v>2964</v>
      </c>
      <c r="D1071" s="587" t="s">
        <v>2965</v>
      </c>
      <c r="E1071" s="494" t="s">
        <v>828</v>
      </c>
      <c r="F1071" s="98" t="s">
        <v>333</v>
      </c>
      <c r="G1071" s="495">
        <f t="shared" si="31"/>
        <v>100</v>
      </c>
      <c r="H1071" s="557">
        <v>80</v>
      </c>
      <c r="I1071" s="364">
        <f t="shared" si="32"/>
        <v>20</v>
      </c>
    </row>
    <row r="1072" spans="1:9" ht="15">
      <c r="A1072" s="98">
        <v>1064</v>
      </c>
      <c r="B1072" s="590" t="s">
        <v>913</v>
      </c>
      <c r="C1072" s="590" t="s">
        <v>2966</v>
      </c>
      <c r="D1072" s="591" t="s">
        <v>2967</v>
      </c>
      <c r="E1072" s="494" t="s">
        <v>828</v>
      </c>
      <c r="F1072" s="98" t="s">
        <v>333</v>
      </c>
      <c r="G1072" s="495">
        <f t="shared" si="31"/>
        <v>100</v>
      </c>
      <c r="H1072" s="557">
        <v>80</v>
      </c>
      <c r="I1072" s="364">
        <f t="shared" si="32"/>
        <v>20</v>
      </c>
    </row>
    <row r="1073" spans="1:9" ht="15">
      <c r="A1073" s="98">
        <v>1065</v>
      </c>
      <c r="B1073" s="588" t="s">
        <v>551</v>
      </c>
      <c r="C1073" s="588" t="s">
        <v>2968</v>
      </c>
      <c r="D1073" s="587" t="s">
        <v>2969</v>
      </c>
      <c r="E1073" s="494" t="s">
        <v>828</v>
      </c>
      <c r="F1073" s="98" t="s">
        <v>333</v>
      </c>
      <c r="G1073" s="495">
        <f t="shared" si="31"/>
        <v>100</v>
      </c>
      <c r="H1073" s="557">
        <v>80</v>
      </c>
      <c r="I1073" s="364">
        <f t="shared" si="32"/>
        <v>20</v>
      </c>
    </row>
    <row r="1074" spans="1:9" ht="15">
      <c r="A1074" s="98">
        <v>1066</v>
      </c>
      <c r="B1074" s="588" t="s">
        <v>2970</v>
      </c>
      <c r="C1074" s="588" t="s">
        <v>2971</v>
      </c>
      <c r="D1074" s="587" t="s">
        <v>2972</v>
      </c>
      <c r="E1074" s="494" t="s">
        <v>828</v>
      </c>
      <c r="F1074" s="98" t="s">
        <v>333</v>
      </c>
      <c r="G1074" s="495">
        <f t="shared" si="31"/>
        <v>100</v>
      </c>
      <c r="H1074" s="557">
        <v>80</v>
      </c>
      <c r="I1074" s="364">
        <f t="shared" si="32"/>
        <v>20</v>
      </c>
    </row>
    <row r="1075" spans="1:9" ht="15">
      <c r="A1075" s="98">
        <v>1067</v>
      </c>
      <c r="B1075" s="558" t="s">
        <v>2973</v>
      </c>
      <c r="C1075" s="558" t="s">
        <v>2974</v>
      </c>
      <c r="D1075" s="559" t="s">
        <v>2975</v>
      </c>
      <c r="E1075" s="494" t="s">
        <v>828</v>
      </c>
      <c r="F1075" s="98" t="s">
        <v>333</v>
      </c>
      <c r="G1075" s="495">
        <f t="shared" si="31"/>
        <v>100</v>
      </c>
      <c r="H1075" s="557">
        <v>80</v>
      </c>
      <c r="I1075" s="364">
        <f t="shared" si="32"/>
        <v>20</v>
      </c>
    </row>
    <row r="1076" spans="1:9" ht="15">
      <c r="A1076" s="98">
        <v>1068</v>
      </c>
      <c r="B1076" s="592" t="s">
        <v>1779</v>
      </c>
      <c r="C1076" s="592" t="s">
        <v>2976</v>
      </c>
      <c r="D1076" s="593">
        <v>14001027361</v>
      </c>
      <c r="E1076" s="494" t="s">
        <v>828</v>
      </c>
      <c r="F1076" s="98" t="s">
        <v>333</v>
      </c>
      <c r="G1076" s="495">
        <f t="shared" si="31"/>
        <v>100</v>
      </c>
      <c r="H1076" s="594">
        <v>80</v>
      </c>
      <c r="I1076" s="364">
        <f t="shared" si="32"/>
        <v>20</v>
      </c>
    </row>
    <row r="1077" spans="1:9" ht="15">
      <c r="A1077" s="98">
        <v>1069</v>
      </c>
      <c r="B1077" s="592" t="s">
        <v>1556</v>
      </c>
      <c r="C1077" s="592" t="s">
        <v>1344</v>
      </c>
      <c r="D1077" s="593">
        <v>14001006430</v>
      </c>
      <c r="E1077" s="494" t="s">
        <v>828</v>
      </c>
      <c r="F1077" s="98" t="s">
        <v>333</v>
      </c>
      <c r="G1077" s="495">
        <f t="shared" si="31"/>
        <v>100</v>
      </c>
      <c r="H1077" s="595">
        <v>80</v>
      </c>
      <c r="I1077" s="364">
        <f t="shared" si="32"/>
        <v>20</v>
      </c>
    </row>
    <row r="1078" spans="1:9" ht="15">
      <c r="A1078" s="98">
        <v>1070</v>
      </c>
      <c r="B1078" s="592" t="s">
        <v>2977</v>
      </c>
      <c r="C1078" s="592" t="s">
        <v>2978</v>
      </c>
      <c r="D1078" s="593">
        <v>40001020053</v>
      </c>
      <c r="E1078" s="494" t="s">
        <v>828</v>
      </c>
      <c r="F1078" s="98" t="s">
        <v>333</v>
      </c>
      <c r="G1078" s="495">
        <f t="shared" si="31"/>
        <v>100</v>
      </c>
      <c r="H1078" s="595">
        <v>80</v>
      </c>
      <c r="I1078" s="364">
        <f t="shared" si="32"/>
        <v>20</v>
      </c>
    </row>
    <row r="1079" spans="1:9" ht="15">
      <c r="A1079" s="98">
        <v>1071</v>
      </c>
      <c r="B1079" s="592" t="s">
        <v>942</v>
      </c>
      <c r="C1079" s="592" t="s">
        <v>2587</v>
      </c>
      <c r="D1079" s="593">
        <v>14001022949</v>
      </c>
      <c r="E1079" s="494" t="s">
        <v>828</v>
      </c>
      <c r="F1079" s="98" t="s">
        <v>333</v>
      </c>
      <c r="G1079" s="495">
        <f t="shared" si="31"/>
        <v>100</v>
      </c>
      <c r="H1079" s="595">
        <v>80</v>
      </c>
      <c r="I1079" s="364">
        <f t="shared" si="32"/>
        <v>20</v>
      </c>
    </row>
    <row r="1080" spans="1:9" ht="15">
      <c r="A1080" s="98">
        <v>1072</v>
      </c>
      <c r="B1080" s="592" t="s">
        <v>2979</v>
      </c>
      <c r="C1080" s="592" t="s">
        <v>1344</v>
      </c>
      <c r="D1080" s="593">
        <v>14001005580</v>
      </c>
      <c r="E1080" s="494" t="s">
        <v>828</v>
      </c>
      <c r="F1080" s="98" t="s">
        <v>333</v>
      </c>
      <c r="G1080" s="495">
        <f t="shared" si="31"/>
        <v>100</v>
      </c>
      <c r="H1080" s="595">
        <v>80</v>
      </c>
      <c r="I1080" s="364">
        <f t="shared" si="32"/>
        <v>20</v>
      </c>
    </row>
    <row r="1081" spans="1:9" ht="15">
      <c r="A1081" s="98">
        <v>1073</v>
      </c>
      <c r="B1081" s="592" t="s">
        <v>2980</v>
      </c>
      <c r="C1081" s="592" t="s">
        <v>1577</v>
      </c>
      <c r="D1081" s="593">
        <v>52001014212</v>
      </c>
      <c r="E1081" s="494" t="s">
        <v>828</v>
      </c>
      <c r="F1081" s="98" t="s">
        <v>333</v>
      </c>
      <c r="G1081" s="495">
        <f t="shared" si="31"/>
        <v>100</v>
      </c>
      <c r="H1081" s="595">
        <v>80</v>
      </c>
      <c r="I1081" s="364">
        <f t="shared" si="32"/>
        <v>20</v>
      </c>
    </row>
    <row r="1082" spans="1:9" ht="15">
      <c r="A1082" s="98">
        <v>1074</v>
      </c>
      <c r="B1082" s="592" t="s">
        <v>859</v>
      </c>
      <c r="C1082" s="592" t="s">
        <v>2981</v>
      </c>
      <c r="D1082" s="593">
        <v>14001028138</v>
      </c>
      <c r="E1082" s="494" t="s">
        <v>828</v>
      </c>
      <c r="F1082" s="98" t="s">
        <v>333</v>
      </c>
      <c r="G1082" s="495">
        <f t="shared" si="31"/>
        <v>100</v>
      </c>
      <c r="H1082" s="595">
        <v>80</v>
      </c>
      <c r="I1082" s="364">
        <f t="shared" si="32"/>
        <v>20</v>
      </c>
    </row>
    <row r="1083" spans="1:9" ht="15">
      <c r="A1083" s="98">
        <v>1075</v>
      </c>
      <c r="B1083" s="592" t="s">
        <v>843</v>
      </c>
      <c r="C1083" s="592" t="s">
        <v>2982</v>
      </c>
      <c r="D1083" s="593">
        <v>14001021857</v>
      </c>
      <c r="E1083" s="494" t="s">
        <v>828</v>
      </c>
      <c r="F1083" s="98" t="s">
        <v>333</v>
      </c>
      <c r="G1083" s="495">
        <f t="shared" si="31"/>
        <v>100</v>
      </c>
      <c r="H1083" s="595">
        <v>80</v>
      </c>
      <c r="I1083" s="364">
        <f t="shared" si="32"/>
        <v>20</v>
      </c>
    </row>
    <row r="1084" spans="1:9" ht="15">
      <c r="A1084" s="98">
        <v>1076</v>
      </c>
      <c r="B1084" s="592" t="s">
        <v>1613</v>
      </c>
      <c r="C1084" s="592" t="s">
        <v>1720</v>
      </c>
      <c r="D1084" s="593">
        <v>14001015400</v>
      </c>
      <c r="E1084" s="494" t="s">
        <v>828</v>
      </c>
      <c r="F1084" s="98" t="s">
        <v>333</v>
      </c>
      <c r="G1084" s="495">
        <f t="shared" si="31"/>
        <v>100</v>
      </c>
      <c r="H1084" s="595">
        <v>80</v>
      </c>
      <c r="I1084" s="364">
        <f t="shared" si="32"/>
        <v>20</v>
      </c>
    </row>
    <row r="1085" spans="1:9" ht="15">
      <c r="A1085" s="98">
        <v>1077</v>
      </c>
      <c r="B1085" s="592" t="s">
        <v>994</v>
      </c>
      <c r="C1085" s="592" t="s">
        <v>2983</v>
      </c>
      <c r="D1085" s="593">
        <v>14001022861</v>
      </c>
      <c r="E1085" s="494" t="s">
        <v>828</v>
      </c>
      <c r="F1085" s="98" t="s">
        <v>333</v>
      </c>
      <c r="G1085" s="495">
        <f t="shared" ref="G1085:G1148" si="33">H1085/0.8</f>
        <v>100</v>
      </c>
      <c r="H1085" s="595">
        <v>80</v>
      </c>
      <c r="I1085" s="364">
        <f t="shared" ref="I1085:I1148" si="34">H1085*0.25</f>
        <v>20</v>
      </c>
    </row>
    <row r="1086" spans="1:9" ht="15">
      <c r="A1086" s="98">
        <v>1078</v>
      </c>
      <c r="B1086" s="592" t="s">
        <v>2984</v>
      </c>
      <c r="C1086" s="592" t="s">
        <v>2985</v>
      </c>
      <c r="D1086" s="593">
        <v>14001020505</v>
      </c>
      <c r="E1086" s="494" t="s">
        <v>828</v>
      </c>
      <c r="F1086" s="98" t="s">
        <v>333</v>
      </c>
      <c r="G1086" s="495">
        <f t="shared" si="33"/>
        <v>100</v>
      </c>
      <c r="H1086" s="595">
        <v>80</v>
      </c>
      <c r="I1086" s="364">
        <f t="shared" si="34"/>
        <v>20</v>
      </c>
    </row>
    <row r="1087" spans="1:9" ht="15">
      <c r="A1087" s="98">
        <v>1079</v>
      </c>
      <c r="B1087" s="592" t="s">
        <v>2798</v>
      </c>
      <c r="C1087" s="592" t="s">
        <v>1344</v>
      </c>
      <c r="D1087" s="593">
        <v>14001003977</v>
      </c>
      <c r="E1087" s="494" t="s">
        <v>828</v>
      </c>
      <c r="F1087" s="98" t="s">
        <v>333</v>
      </c>
      <c r="G1087" s="495">
        <f t="shared" si="33"/>
        <v>100</v>
      </c>
      <c r="H1087" s="595">
        <v>80</v>
      </c>
      <c r="I1087" s="364">
        <f t="shared" si="34"/>
        <v>20</v>
      </c>
    </row>
    <row r="1088" spans="1:9" ht="15">
      <c r="A1088" s="98">
        <v>1080</v>
      </c>
      <c r="B1088" s="592" t="s">
        <v>1260</v>
      </c>
      <c r="C1088" s="592" t="s">
        <v>2986</v>
      </c>
      <c r="D1088" s="593">
        <v>14001004304</v>
      </c>
      <c r="E1088" s="494" t="s">
        <v>828</v>
      </c>
      <c r="F1088" s="98" t="s">
        <v>333</v>
      </c>
      <c r="G1088" s="495">
        <f t="shared" si="33"/>
        <v>100</v>
      </c>
      <c r="H1088" s="595">
        <v>80</v>
      </c>
      <c r="I1088" s="364">
        <f t="shared" si="34"/>
        <v>20</v>
      </c>
    </row>
    <row r="1089" spans="1:9" ht="15">
      <c r="A1089" s="98">
        <v>1081</v>
      </c>
      <c r="B1089" s="596" t="s">
        <v>848</v>
      </c>
      <c r="C1089" s="596" t="s">
        <v>2987</v>
      </c>
      <c r="D1089" s="597">
        <v>14001000864</v>
      </c>
      <c r="E1089" s="494" t="s">
        <v>828</v>
      </c>
      <c r="F1089" s="98" t="s">
        <v>333</v>
      </c>
      <c r="G1089" s="495">
        <f t="shared" si="33"/>
        <v>100</v>
      </c>
      <c r="H1089" s="595">
        <v>80</v>
      </c>
      <c r="I1089" s="364">
        <f t="shared" si="34"/>
        <v>20</v>
      </c>
    </row>
    <row r="1090" spans="1:9" ht="15">
      <c r="A1090" s="98">
        <v>1082</v>
      </c>
      <c r="B1090" s="592" t="s">
        <v>1223</v>
      </c>
      <c r="C1090" s="592" t="s">
        <v>2988</v>
      </c>
      <c r="D1090" s="593">
        <v>14001005597</v>
      </c>
      <c r="E1090" s="494" t="s">
        <v>828</v>
      </c>
      <c r="F1090" s="98" t="s">
        <v>333</v>
      </c>
      <c r="G1090" s="495">
        <f t="shared" si="33"/>
        <v>100</v>
      </c>
      <c r="H1090" s="595">
        <v>80</v>
      </c>
      <c r="I1090" s="364">
        <f t="shared" si="34"/>
        <v>20</v>
      </c>
    </row>
    <row r="1091" spans="1:9" ht="15">
      <c r="A1091" s="98">
        <v>1083</v>
      </c>
      <c r="B1091" s="592" t="s">
        <v>2989</v>
      </c>
      <c r="C1091" s="592" t="s">
        <v>1662</v>
      </c>
      <c r="D1091" s="593">
        <v>14001016159</v>
      </c>
      <c r="E1091" s="494" t="s">
        <v>828</v>
      </c>
      <c r="F1091" s="98" t="s">
        <v>333</v>
      </c>
      <c r="G1091" s="495">
        <f t="shared" si="33"/>
        <v>100</v>
      </c>
      <c r="H1091" s="595">
        <v>80</v>
      </c>
      <c r="I1091" s="364">
        <f t="shared" si="34"/>
        <v>20</v>
      </c>
    </row>
    <row r="1092" spans="1:9" ht="15">
      <c r="A1092" s="98">
        <v>1084</v>
      </c>
      <c r="B1092" s="592" t="s">
        <v>832</v>
      </c>
      <c r="C1092" s="592" t="s">
        <v>2981</v>
      </c>
      <c r="D1092" s="593">
        <v>14001023281</v>
      </c>
      <c r="E1092" s="494" t="s">
        <v>828</v>
      </c>
      <c r="F1092" s="98" t="s">
        <v>333</v>
      </c>
      <c r="G1092" s="495">
        <f t="shared" si="33"/>
        <v>100</v>
      </c>
      <c r="H1092" s="595">
        <v>80</v>
      </c>
      <c r="I1092" s="364">
        <f t="shared" si="34"/>
        <v>20</v>
      </c>
    </row>
    <row r="1093" spans="1:9" ht="15">
      <c r="A1093" s="98">
        <v>1085</v>
      </c>
      <c r="B1093" s="592" t="s">
        <v>1930</v>
      </c>
      <c r="C1093" s="592" t="s">
        <v>2985</v>
      </c>
      <c r="D1093" s="593">
        <v>14001017435</v>
      </c>
      <c r="E1093" s="494" t="s">
        <v>828</v>
      </c>
      <c r="F1093" s="98" t="s">
        <v>333</v>
      </c>
      <c r="G1093" s="495">
        <f t="shared" si="33"/>
        <v>100</v>
      </c>
      <c r="H1093" s="595">
        <v>80</v>
      </c>
      <c r="I1093" s="364">
        <f t="shared" si="34"/>
        <v>20</v>
      </c>
    </row>
    <row r="1094" spans="1:9" ht="15">
      <c r="A1094" s="98">
        <v>1086</v>
      </c>
      <c r="B1094" s="592" t="s">
        <v>2756</v>
      </c>
      <c r="C1094" s="592" t="s">
        <v>2981</v>
      </c>
      <c r="D1094" s="593">
        <v>14001016114</v>
      </c>
      <c r="E1094" s="494" t="s">
        <v>828</v>
      </c>
      <c r="F1094" s="98" t="s">
        <v>333</v>
      </c>
      <c r="G1094" s="495">
        <f t="shared" si="33"/>
        <v>100</v>
      </c>
      <c r="H1094" s="595">
        <v>80</v>
      </c>
      <c r="I1094" s="364">
        <f t="shared" si="34"/>
        <v>20</v>
      </c>
    </row>
    <row r="1095" spans="1:9" ht="15">
      <c r="A1095" s="98">
        <v>1087</v>
      </c>
      <c r="B1095" s="592" t="s">
        <v>1215</v>
      </c>
      <c r="C1095" s="592" t="s">
        <v>2990</v>
      </c>
      <c r="D1095" s="593">
        <v>14301030355</v>
      </c>
      <c r="E1095" s="494" t="s">
        <v>828</v>
      </c>
      <c r="F1095" s="98" t="s">
        <v>333</v>
      </c>
      <c r="G1095" s="495">
        <f t="shared" si="33"/>
        <v>100</v>
      </c>
      <c r="H1095" s="595">
        <v>80</v>
      </c>
      <c r="I1095" s="364">
        <f t="shared" si="34"/>
        <v>20</v>
      </c>
    </row>
    <row r="1096" spans="1:9" ht="15">
      <c r="A1096" s="98">
        <v>1088</v>
      </c>
      <c r="B1096" s="592" t="s">
        <v>2091</v>
      </c>
      <c r="C1096" s="592" t="s">
        <v>2991</v>
      </c>
      <c r="D1096" s="593">
        <v>14001019663</v>
      </c>
      <c r="E1096" s="494" t="s">
        <v>828</v>
      </c>
      <c r="F1096" s="98" t="s">
        <v>333</v>
      </c>
      <c r="G1096" s="495">
        <f t="shared" si="33"/>
        <v>100</v>
      </c>
      <c r="H1096" s="595">
        <v>80</v>
      </c>
      <c r="I1096" s="364">
        <f t="shared" si="34"/>
        <v>20</v>
      </c>
    </row>
    <row r="1097" spans="1:9" ht="15">
      <c r="A1097" s="98">
        <v>1089</v>
      </c>
      <c r="B1097" s="598" t="s">
        <v>991</v>
      </c>
      <c r="C1097" s="599" t="s">
        <v>922</v>
      </c>
      <c r="D1097" s="600">
        <v>35001116464</v>
      </c>
      <c r="E1097" s="494" t="s">
        <v>828</v>
      </c>
      <c r="F1097" s="98" t="s">
        <v>333</v>
      </c>
      <c r="G1097" s="495">
        <f t="shared" si="33"/>
        <v>100</v>
      </c>
      <c r="H1097" s="601">
        <v>80</v>
      </c>
      <c r="I1097" s="364">
        <f t="shared" si="34"/>
        <v>20</v>
      </c>
    </row>
    <row r="1098" spans="1:9" ht="15">
      <c r="A1098" s="98">
        <v>1090</v>
      </c>
      <c r="B1098" s="598" t="s">
        <v>916</v>
      </c>
      <c r="C1098" s="599" t="s">
        <v>940</v>
      </c>
      <c r="D1098" s="602" t="s">
        <v>2992</v>
      </c>
      <c r="E1098" s="494" t="s">
        <v>828</v>
      </c>
      <c r="F1098" s="98" t="s">
        <v>333</v>
      </c>
      <c r="G1098" s="495">
        <f t="shared" si="33"/>
        <v>100</v>
      </c>
      <c r="H1098" s="601">
        <v>80</v>
      </c>
      <c r="I1098" s="364">
        <f t="shared" si="34"/>
        <v>20</v>
      </c>
    </row>
    <row r="1099" spans="1:9" ht="15">
      <c r="A1099" s="98">
        <v>1091</v>
      </c>
      <c r="B1099" s="598" t="s">
        <v>896</v>
      </c>
      <c r="C1099" s="599" t="s">
        <v>2993</v>
      </c>
      <c r="D1099" s="602" t="s">
        <v>2994</v>
      </c>
      <c r="E1099" s="494" t="s">
        <v>828</v>
      </c>
      <c r="F1099" s="98" t="s">
        <v>333</v>
      </c>
      <c r="G1099" s="495">
        <f t="shared" si="33"/>
        <v>100</v>
      </c>
      <c r="H1099" s="601">
        <v>80</v>
      </c>
      <c r="I1099" s="364">
        <f t="shared" si="34"/>
        <v>20</v>
      </c>
    </row>
    <row r="1100" spans="1:9" ht="15">
      <c r="A1100" s="98">
        <v>1092</v>
      </c>
      <c r="B1100" s="598" t="s">
        <v>2091</v>
      </c>
      <c r="C1100" s="599" t="s">
        <v>873</v>
      </c>
      <c r="D1100" s="602" t="s">
        <v>874</v>
      </c>
      <c r="E1100" s="494" t="s">
        <v>828</v>
      </c>
      <c r="F1100" s="98" t="s">
        <v>333</v>
      </c>
      <c r="G1100" s="495">
        <f t="shared" si="33"/>
        <v>100</v>
      </c>
      <c r="H1100" s="601">
        <v>80</v>
      </c>
      <c r="I1100" s="364">
        <f t="shared" si="34"/>
        <v>20</v>
      </c>
    </row>
    <row r="1101" spans="1:9" ht="15">
      <c r="A1101" s="98">
        <v>1093</v>
      </c>
      <c r="B1101" s="598" t="s">
        <v>2166</v>
      </c>
      <c r="C1101" s="599" t="s">
        <v>865</v>
      </c>
      <c r="D1101" s="602" t="s">
        <v>866</v>
      </c>
      <c r="E1101" s="494" t="s">
        <v>828</v>
      </c>
      <c r="F1101" s="98" t="s">
        <v>333</v>
      </c>
      <c r="G1101" s="495">
        <f t="shared" si="33"/>
        <v>100</v>
      </c>
      <c r="H1101" s="601">
        <v>80</v>
      </c>
      <c r="I1101" s="364">
        <f t="shared" si="34"/>
        <v>20</v>
      </c>
    </row>
    <row r="1102" spans="1:9" ht="15">
      <c r="A1102" s="98">
        <v>1094</v>
      </c>
      <c r="B1102" s="598" t="s">
        <v>901</v>
      </c>
      <c r="C1102" s="599" t="s">
        <v>902</v>
      </c>
      <c r="D1102" s="602" t="s">
        <v>903</v>
      </c>
      <c r="E1102" s="494" t="s">
        <v>828</v>
      </c>
      <c r="F1102" s="98" t="s">
        <v>333</v>
      </c>
      <c r="G1102" s="495">
        <f t="shared" si="33"/>
        <v>100</v>
      </c>
      <c r="H1102" s="601">
        <v>80</v>
      </c>
      <c r="I1102" s="364">
        <f t="shared" si="34"/>
        <v>20</v>
      </c>
    </row>
    <row r="1103" spans="1:9" ht="15">
      <c r="A1103" s="98">
        <v>1095</v>
      </c>
      <c r="B1103" s="598" t="s">
        <v>965</v>
      </c>
      <c r="C1103" s="599" t="s">
        <v>2995</v>
      </c>
      <c r="D1103" s="602" t="s">
        <v>2996</v>
      </c>
      <c r="E1103" s="494" t="s">
        <v>828</v>
      </c>
      <c r="F1103" s="98" t="s">
        <v>333</v>
      </c>
      <c r="G1103" s="495">
        <f t="shared" si="33"/>
        <v>100</v>
      </c>
      <c r="H1103" s="601">
        <v>80</v>
      </c>
      <c r="I1103" s="364">
        <f t="shared" si="34"/>
        <v>20</v>
      </c>
    </row>
    <row r="1104" spans="1:9" ht="15">
      <c r="A1104" s="98">
        <v>1096</v>
      </c>
      <c r="B1104" s="598" t="s">
        <v>887</v>
      </c>
      <c r="C1104" s="599" t="s">
        <v>888</v>
      </c>
      <c r="D1104" s="603" t="s">
        <v>889</v>
      </c>
      <c r="E1104" s="494" t="s">
        <v>828</v>
      </c>
      <c r="F1104" s="98" t="s">
        <v>333</v>
      </c>
      <c r="G1104" s="495">
        <f t="shared" si="33"/>
        <v>100</v>
      </c>
      <c r="H1104" s="601">
        <v>80</v>
      </c>
      <c r="I1104" s="364">
        <f t="shared" si="34"/>
        <v>20</v>
      </c>
    </row>
    <row r="1105" spans="1:9" ht="15">
      <c r="A1105" s="98">
        <v>1097</v>
      </c>
      <c r="B1105" s="598" t="s">
        <v>893</v>
      </c>
      <c r="C1105" s="599" t="s">
        <v>894</v>
      </c>
      <c r="D1105" s="602" t="s">
        <v>895</v>
      </c>
      <c r="E1105" s="494" t="s">
        <v>828</v>
      </c>
      <c r="F1105" s="98" t="s">
        <v>333</v>
      </c>
      <c r="G1105" s="495">
        <f t="shared" si="33"/>
        <v>100</v>
      </c>
      <c r="H1105" s="601">
        <v>80</v>
      </c>
      <c r="I1105" s="364">
        <f t="shared" si="34"/>
        <v>20</v>
      </c>
    </row>
    <row r="1106" spans="1:9" ht="15">
      <c r="A1106" s="98">
        <v>1098</v>
      </c>
      <c r="B1106" s="598" t="s">
        <v>1389</v>
      </c>
      <c r="C1106" s="599" t="s">
        <v>1604</v>
      </c>
      <c r="D1106" s="602" t="s">
        <v>2997</v>
      </c>
      <c r="E1106" s="494" t="s">
        <v>828</v>
      </c>
      <c r="F1106" s="98" t="s">
        <v>333</v>
      </c>
      <c r="G1106" s="495">
        <f t="shared" si="33"/>
        <v>100</v>
      </c>
      <c r="H1106" s="601">
        <v>80</v>
      </c>
      <c r="I1106" s="364">
        <f t="shared" si="34"/>
        <v>20</v>
      </c>
    </row>
    <row r="1107" spans="1:9" ht="15">
      <c r="A1107" s="98">
        <v>1099</v>
      </c>
      <c r="B1107" s="598" t="s">
        <v>1830</v>
      </c>
      <c r="C1107" s="599" t="s">
        <v>2998</v>
      </c>
      <c r="D1107" s="602" t="s">
        <v>2999</v>
      </c>
      <c r="E1107" s="494" t="s">
        <v>828</v>
      </c>
      <c r="F1107" s="98" t="s">
        <v>333</v>
      </c>
      <c r="G1107" s="495">
        <f t="shared" si="33"/>
        <v>100</v>
      </c>
      <c r="H1107" s="601">
        <v>80</v>
      </c>
      <c r="I1107" s="364">
        <f t="shared" si="34"/>
        <v>20</v>
      </c>
    </row>
    <row r="1108" spans="1:9" ht="15">
      <c r="A1108" s="98">
        <v>1100</v>
      </c>
      <c r="B1108" s="598" t="s">
        <v>1011</v>
      </c>
      <c r="C1108" s="599" t="s">
        <v>3000</v>
      </c>
      <c r="D1108" s="602" t="s">
        <v>3001</v>
      </c>
      <c r="E1108" s="494" t="s">
        <v>828</v>
      </c>
      <c r="F1108" s="98" t="s">
        <v>333</v>
      </c>
      <c r="G1108" s="495">
        <f t="shared" si="33"/>
        <v>100</v>
      </c>
      <c r="H1108" s="601">
        <v>80</v>
      </c>
      <c r="I1108" s="364">
        <f t="shared" si="34"/>
        <v>20</v>
      </c>
    </row>
    <row r="1109" spans="1:9" ht="15">
      <c r="A1109" s="98">
        <v>1101</v>
      </c>
      <c r="B1109" s="598" t="s">
        <v>907</v>
      </c>
      <c r="C1109" s="599" t="s">
        <v>908</v>
      </c>
      <c r="D1109" s="602" t="s">
        <v>909</v>
      </c>
      <c r="E1109" s="494" t="s">
        <v>828</v>
      </c>
      <c r="F1109" s="98" t="s">
        <v>333</v>
      </c>
      <c r="G1109" s="495">
        <f t="shared" si="33"/>
        <v>100</v>
      </c>
      <c r="H1109" s="601">
        <v>80</v>
      </c>
      <c r="I1109" s="364">
        <f t="shared" si="34"/>
        <v>20</v>
      </c>
    </row>
    <row r="1110" spans="1:9" ht="15">
      <c r="A1110" s="98">
        <v>1102</v>
      </c>
      <c r="B1110" s="598" t="s">
        <v>3002</v>
      </c>
      <c r="C1110" s="599" t="s">
        <v>855</v>
      </c>
      <c r="D1110" s="602" t="s">
        <v>856</v>
      </c>
      <c r="E1110" s="494" t="s">
        <v>828</v>
      </c>
      <c r="F1110" s="98" t="s">
        <v>333</v>
      </c>
      <c r="G1110" s="495">
        <f t="shared" si="33"/>
        <v>100</v>
      </c>
      <c r="H1110" s="601">
        <v>80</v>
      </c>
      <c r="I1110" s="364">
        <f t="shared" si="34"/>
        <v>20</v>
      </c>
    </row>
    <row r="1111" spans="1:9" ht="15">
      <c r="A1111" s="98">
        <v>1103</v>
      </c>
      <c r="B1111" s="598" t="s">
        <v>1090</v>
      </c>
      <c r="C1111" s="599" t="s">
        <v>3003</v>
      </c>
      <c r="D1111" s="602" t="s">
        <v>3004</v>
      </c>
      <c r="E1111" s="494" t="s">
        <v>828</v>
      </c>
      <c r="F1111" s="98" t="s">
        <v>333</v>
      </c>
      <c r="G1111" s="495">
        <f t="shared" si="33"/>
        <v>100</v>
      </c>
      <c r="H1111" s="601">
        <v>80</v>
      </c>
      <c r="I1111" s="364">
        <f t="shared" si="34"/>
        <v>20</v>
      </c>
    </row>
    <row r="1112" spans="1:9" ht="15">
      <c r="A1112" s="98">
        <v>1104</v>
      </c>
      <c r="B1112" s="598" t="s">
        <v>979</v>
      </c>
      <c r="C1112" s="599" t="s">
        <v>3005</v>
      </c>
      <c r="D1112" s="602" t="s">
        <v>3006</v>
      </c>
      <c r="E1112" s="494" t="s">
        <v>828</v>
      </c>
      <c r="F1112" s="98" t="s">
        <v>333</v>
      </c>
      <c r="G1112" s="495">
        <f t="shared" si="33"/>
        <v>100</v>
      </c>
      <c r="H1112" s="601">
        <v>80</v>
      </c>
      <c r="I1112" s="364">
        <f t="shared" si="34"/>
        <v>20</v>
      </c>
    </row>
    <row r="1113" spans="1:9" ht="15">
      <c r="A1113" s="98">
        <v>1105</v>
      </c>
      <c r="B1113" s="598" t="s">
        <v>1192</v>
      </c>
      <c r="C1113" s="599" t="s">
        <v>3007</v>
      </c>
      <c r="D1113" s="602" t="s">
        <v>3008</v>
      </c>
      <c r="E1113" s="494" t="s">
        <v>828</v>
      </c>
      <c r="F1113" s="98" t="s">
        <v>333</v>
      </c>
      <c r="G1113" s="495">
        <f t="shared" si="33"/>
        <v>100</v>
      </c>
      <c r="H1113" s="601">
        <v>80</v>
      </c>
      <c r="I1113" s="364">
        <f t="shared" si="34"/>
        <v>20</v>
      </c>
    </row>
    <row r="1114" spans="1:9" ht="15">
      <c r="A1114" s="98">
        <v>1106</v>
      </c>
      <c r="B1114" s="598" t="s">
        <v>869</v>
      </c>
      <c r="C1114" s="599" t="s">
        <v>870</v>
      </c>
      <c r="D1114" s="602" t="s">
        <v>871</v>
      </c>
      <c r="E1114" s="494" t="s">
        <v>828</v>
      </c>
      <c r="F1114" s="98" t="s">
        <v>333</v>
      </c>
      <c r="G1114" s="495">
        <f t="shared" si="33"/>
        <v>100</v>
      </c>
      <c r="H1114" s="601">
        <v>80</v>
      </c>
      <c r="I1114" s="364">
        <f t="shared" si="34"/>
        <v>20</v>
      </c>
    </row>
    <row r="1115" spans="1:9" ht="15">
      <c r="A1115" s="98">
        <v>1107</v>
      </c>
      <c r="B1115" s="598" t="s">
        <v>1195</v>
      </c>
      <c r="C1115" s="599" t="s">
        <v>3009</v>
      </c>
      <c r="D1115" s="602" t="s">
        <v>3010</v>
      </c>
      <c r="E1115" s="494" t="s">
        <v>828</v>
      </c>
      <c r="F1115" s="98" t="s">
        <v>333</v>
      </c>
      <c r="G1115" s="495">
        <f t="shared" si="33"/>
        <v>100</v>
      </c>
      <c r="H1115" s="601">
        <v>80</v>
      </c>
      <c r="I1115" s="364">
        <f t="shared" si="34"/>
        <v>20</v>
      </c>
    </row>
    <row r="1116" spans="1:9" ht="15">
      <c r="A1116" s="98">
        <v>1108</v>
      </c>
      <c r="B1116" s="598" t="s">
        <v>910</v>
      </c>
      <c r="C1116" s="599" t="s">
        <v>911</v>
      </c>
      <c r="D1116" s="602" t="s">
        <v>912</v>
      </c>
      <c r="E1116" s="494" t="s">
        <v>828</v>
      </c>
      <c r="F1116" s="98" t="s">
        <v>333</v>
      </c>
      <c r="G1116" s="495">
        <f t="shared" si="33"/>
        <v>100</v>
      </c>
      <c r="H1116" s="601">
        <v>80</v>
      </c>
      <c r="I1116" s="364">
        <f t="shared" si="34"/>
        <v>20</v>
      </c>
    </row>
    <row r="1117" spans="1:9" ht="15">
      <c r="A1117" s="98">
        <v>1109</v>
      </c>
      <c r="B1117" s="598" t="s">
        <v>1168</v>
      </c>
      <c r="C1117" s="599" t="s">
        <v>3011</v>
      </c>
      <c r="D1117" s="602" t="s">
        <v>3012</v>
      </c>
      <c r="E1117" s="494" t="s">
        <v>828</v>
      </c>
      <c r="F1117" s="98" t="s">
        <v>333</v>
      </c>
      <c r="G1117" s="495">
        <f t="shared" si="33"/>
        <v>100</v>
      </c>
      <c r="H1117" s="601">
        <v>80</v>
      </c>
      <c r="I1117" s="364">
        <f t="shared" si="34"/>
        <v>20</v>
      </c>
    </row>
    <row r="1118" spans="1:9" ht="15">
      <c r="A1118" s="98">
        <v>1110</v>
      </c>
      <c r="B1118" s="598" t="s">
        <v>942</v>
      </c>
      <c r="C1118" s="599" t="s">
        <v>2900</v>
      </c>
      <c r="D1118" s="602" t="s">
        <v>3013</v>
      </c>
      <c r="E1118" s="494" t="s">
        <v>828</v>
      </c>
      <c r="F1118" s="98" t="s">
        <v>333</v>
      </c>
      <c r="G1118" s="495">
        <f t="shared" si="33"/>
        <v>100</v>
      </c>
      <c r="H1118" s="601">
        <v>80</v>
      </c>
      <c r="I1118" s="364">
        <f t="shared" si="34"/>
        <v>20</v>
      </c>
    </row>
    <row r="1119" spans="1:9" ht="15">
      <c r="A1119" s="98">
        <v>1111</v>
      </c>
      <c r="B1119" s="598" t="s">
        <v>838</v>
      </c>
      <c r="C1119" s="599" t="s">
        <v>839</v>
      </c>
      <c r="D1119" s="602" t="s">
        <v>840</v>
      </c>
      <c r="E1119" s="494" t="s">
        <v>828</v>
      </c>
      <c r="F1119" s="98" t="s">
        <v>333</v>
      </c>
      <c r="G1119" s="495">
        <f t="shared" si="33"/>
        <v>100</v>
      </c>
      <c r="H1119" s="601">
        <v>80</v>
      </c>
      <c r="I1119" s="364">
        <f t="shared" si="34"/>
        <v>20</v>
      </c>
    </row>
    <row r="1120" spans="1:9" ht="15">
      <c r="A1120" s="98">
        <v>1112</v>
      </c>
      <c r="B1120" s="598" t="s">
        <v>1113</v>
      </c>
      <c r="C1120" s="599" t="s">
        <v>3014</v>
      </c>
      <c r="D1120" s="602" t="s">
        <v>3015</v>
      </c>
      <c r="E1120" s="494" t="s">
        <v>828</v>
      </c>
      <c r="F1120" s="98" t="s">
        <v>333</v>
      </c>
      <c r="G1120" s="495">
        <f t="shared" si="33"/>
        <v>100</v>
      </c>
      <c r="H1120" s="601">
        <v>80</v>
      </c>
      <c r="I1120" s="364">
        <f t="shared" si="34"/>
        <v>20</v>
      </c>
    </row>
    <row r="1121" spans="1:9" ht="15">
      <c r="A1121" s="98">
        <v>1113</v>
      </c>
      <c r="B1121" s="598" t="s">
        <v>899</v>
      </c>
      <c r="C1121" s="599" t="s">
        <v>839</v>
      </c>
      <c r="D1121" s="602" t="s">
        <v>900</v>
      </c>
      <c r="E1121" s="494" t="s">
        <v>828</v>
      </c>
      <c r="F1121" s="98" t="s">
        <v>333</v>
      </c>
      <c r="G1121" s="495">
        <f t="shared" si="33"/>
        <v>100</v>
      </c>
      <c r="H1121" s="601">
        <v>80</v>
      </c>
      <c r="I1121" s="364">
        <f t="shared" si="34"/>
        <v>20</v>
      </c>
    </row>
    <row r="1122" spans="1:9" ht="15">
      <c r="A1122" s="98">
        <v>1114</v>
      </c>
      <c r="B1122" s="604" t="s">
        <v>2290</v>
      </c>
      <c r="C1122" s="605" t="s">
        <v>1535</v>
      </c>
      <c r="D1122" s="602" t="s">
        <v>3016</v>
      </c>
      <c r="E1122" s="494" t="s">
        <v>828</v>
      </c>
      <c r="F1122" s="98" t="s">
        <v>333</v>
      </c>
      <c r="G1122" s="495">
        <f t="shared" si="33"/>
        <v>100</v>
      </c>
      <c r="H1122" s="601">
        <v>80</v>
      </c>
      <c r="I1122" s="364">
        <f t="shared" si="34"/>
        <v>20</v>
      </c>
    </row>
    <row r="1123" spans="1:9" ht="15">
      <c r="A1123" s="98">
        <v>1115</v>
      </c>
      <c r="B1123" s="598" t="s">
        <v>916</v>
      </c>
      <c r="C1123" s="599" t="s">
        <v>917</v>
      </c>
      <c r="D1123" s="602" t="s">
        <v>918</v>
      </c>
      <c r="E1123" s="494" t="s">
        <v>828</v>
      </c>
      <c r="F1123" s="98" t="s">
        <v>333</v>
      </c>
      <c r="G1123" s="495">
        <f t="shared" si="33"/>
        <v>100</v>
      </c>
      <c r="H1123" s="601">
        <v>80</v>
      </c>
      <c r="I1123" s="364">
        <f t="shared" si="34"/>
        <v>20</v>
      </c>
    </row>
    <row r="1124" spans="1:9" ht="15">
      <c r="A1124" s="98">
        <v>1116</v>
      </c>
      <c r="B1124" s="598" t="s">
        <v>1011</v>
      </c>
      <c r="C1124" s="599" t="s">
        <v>2107</v>
      </c>
      <c r="D1124" s="602" t="s">
        <v>3017</v>
      </c>
      <c r="E1124" s="494" t="s">
        <v>828</v>
      </c>
      <c r="F1124" s="98" t="s">
        <v>333</v>
      </c>
      <c r="G1124" s="495">
        <f t="shared" si="33"/>
        <v>100</v>
      </c>
      <c r="H1124" s="601">
        <v>80</v>
      </c>
      <c r="I1124" s="364">
        <f t="shared" si="34"/>
        <v>20</v>
      </c>
    </row>
    <row r="1125" spans="1:9" ht="15">
      <c r="A1125" s="98">
        <v>1117</v>
      </c>
      <c r="B1125" s="598" t="s">
        <v>1090</v>
      </c>
      <c r="C1125" s="599" t="s">
        <v>849</v>
      </c>
      <c r="D1125" s="602" t="s">
        <v>862</v>
      </c>
      <c r="E1125" s="494" t="s">
        <v>828</v>
      </c>
      <c r="F1125" s="98" t="s">
        <v>333</v>
      </c>
      <c r="G1125" s="495">
        <f t="shared" si="33"/>
        <v>100</v>
      </c>
      <c r="H1125" s="601">
        <v>80</v>
      </c>
      <c r="I1125" s="364">
        <f t="shared" si="34"/>
        <v>20</v>
      </c>
    </row>
    <row r="1126" spans="1:9" ht="15">
      <c r="A1126" s="98">
        <v>1118</v>
      </c>
      <c r="B1126" s="598" t="s">
        <v>843</v>
      </c>
      <c r="C1126" s="599" t="s">
        <v>844</v>
      </c>
      <c r="D1126" s="602" t="s">
        <v>845</v>
      </c>
      <c r="E1126" s="494" t="s">
        <v>828</v>
      </c>
      <c r="F1126" s="98" t="s">
        <v>333</v>
      </c>
      <c r="G1126" s="495">
        <f t="shared" si="33"/>
        <v>100</v>
      </c>
      <c r="H1126" s="601">
        <v>80</v>
      </c>
      <c r="I1126" s="364">
        <f t="shared" si="34"/>
        <v>20</v>
      </c>
    </row>
    <row r="1127" spans="1:9" ht="15">
      <c r="A1127" s="98">
        <v>1119</v>
      </c>
      <c r="B1127" s="598" t="s">
        <v>3018</v>
      </c>
      <c r="C1127" s="599" t="s">
        <v>3019</v>
      </c>
      <c r="D1127" s="603" t="s">
        <v>3020</v>
      </c>
      <c r="E1127" s="494" t="s">
        <v>828</v>
      </c>
      <c r="F1127" s="98" t="s">
        <v>333</v>
      </c>
      <c r="G1127" s="495">
        <f t="shared" si="33"/>
        <v>100</v>
      </c>
      <c r="H1127" s="601">
        <v>80</v>
      </c>
      <c r="I1127" s="364">
        <f t="shared" si="34"/>
        <v>20</v>
      </c>
    </row>
    <row r="1128" spans="1:9" ht="15">
      <c r="A1128" s="98">
        <v>1120</v>
      </c>
      <c r="B1128" s="598" t="s">
        <v>1267</v>
      </c>
      <c r="C1128" s="599" t="s">
        <v>833</v>
      </c>
      <c r="D1128" s="602" t="s">
        <v>834</v>
      </c>
      <c r="E1128" s="494" t="s">
        <v>828</v>
      </c>
      <c r="F1128" s="98" t="s">
        <v>333</v>
      </c>
      <c r="G1128" s="495">
        <f t="shared" si="33"/>
        <v>100</v>
      </c>
      <c r="H1128" s="601">
        <v>80</v>
      </c>
      <c r="I1128" s="364">
        <f t="shared" si="34"/>
        <v>20</v>
      </c>
    </row>
    <row r="1129" spans="1:9" ht="15">
      <c r="A1129" s="98">
        <v>1121</v>
      </c>
      <c r="B1129" s="598" t="s">
        <v>896</v>
      </c>
      <c r="C1129" s="599" t="s">
        <v>897</v>
      </c>
      <c r="D1129" s="602" t="s">
        <v>898</v>
      </c>
      <c r="E1129" s="494" t="s">
        <v>828</v>
      </c>
      <c r="F1129" s="98" t="s">
        <v>333</v>
      </c>
      <c r="G1129" s="495">
        <f t="shared" si="33"/>
        <v>100</v>
      </c>
      <c r="H1129" s="601">
        <v>80</v>
      </c>
      <c r="I1129" s="364">
        <f t="shared" si="34"/>
        <v>20</v>
      </c>
    </row>
    <row r="1130" spans="1:9" ht="15">
      <c r="A1130" s="98">
        <v>1122</v>
      </c>
      <c r="B1130" s="598" t="s">
        <v>843</v>
      </c>
      <c r="C1130" s="599" t="s">
        <v>867</v>
      </c>
      <c r="D1130" s="602" t="s">
        <v>868</v>
      </c>
      <c r="E1130" s="494" t="s">
        <v>828</v>
      </c>
      <c r="F1130" s="98" t="s">
        <v>333</v>
      </c>
      <c r="G1130" s="495">
        <f t="shared" si="33"/>
        <v>100</v>
      </c>
      <c r="H1130" s="601">
        <v>80</v>
      </c>
      <c r="I1130" s="364">
        <f t="shared" si="34"/>
        <v>20</v>
      </c>
    </row>
    <row r="1131" spans="1:9" ht="15">
      <c r="A1131" s="98">
        <v>1123</v>
      </c>
      <c r="B1131" s="598" t="s">
        <v>926</v>
      </c>
      <c r="C1131" s="599" t="s">
        <v>927</v>
      </c>
      <c r="D1131" s="602" t="s">
        <v>928</v>
      </c>
      <c r="E1131" s="494" t="s">
        <v>828</v>
      </c>
      <c r="F1131" s="98" t="s">
        <v>333</v>
      </c>
      <c r="G1131" s="495">
        <f t="shared" si="33"/>
        <v>100</v>
      </c>
      <c r="H1131" s="601">
        <v>80</v>
      </c>
      <c r="I1131" s="364">
        <f t="shared" si="34"/>
        <v>20</v>
      </c>
    </row>
    <row r="1132" spans="1:9" ht="15">
      <c r="A1132" s="98">
        <v>1124</v>
      </c>
      <c r="B1132" s="598" t="s">
        <v>1011</v>
      </c>
      <c r="C1132" s="599" t="s">
        <v>914</v>
      </c>
      <c r="D1132" s="602" t="s">
        <v>932</v>
      </c>
      <c r="E1132" s="494" t="s">
        <v>828</v>
      </c>
      <c r="F1132" s="98" t="s">
        <v>333</v>
      </c>
      <c r="G1132" s="495">
        <f t="shared" si="33"/>
        <v>100</v>
      </c>
      <c r="H1132" s="601">
        <v>80</v>
      </c>
      <c r="I1132" s="364">
        <f t="shared" si="34"/>
        <v>20</v>
      </c>
    </row>
    <row r="1133" spans="1:9" ht="15">
      <c r="A1133" s="98">
        <v>1125</v>
      </c>
      <c r="B1133" s="598" t="s">
        <v>913</v>
      </c>
      <c r="C1133" s="599" t="s">
        <v>929</v>
      </c>
      <c r="D1133" s="602" t="s">
        <v>930</v>
      </c>
      <c r="E1133" s="494" t="s">
        <v>828</v>
      </c>
      <c r="F1133" s="98" t="s">
        <v>333</v>
      </c>
      <c r="G1133" s="495">
        <f t="shared" si="33"/>
        <v>100</v>
      </c>
      <c r="H1133" s="601">
        <v>80</v>
      </c>
      <c r="I1133" s="364">
        <f t="shared" si="34"/>
        <v>20</v>
      </c>
    </row>
    <row r="1134" spans="1:9" ht="15">
      <c r="A1134" s="98">
        <v>1126</v>
      </c>
      <c r="B1134" s="598" t="s">
        <v>859</v>
      </c>
      <c r="C1134" s="599" t="s">
        <v>3021</v>
      </c>
      <c r="D1134" s="602" t="s">
        <v>3022</v>
      </c>
      <c r="E1134" s="494" t="s">
        <v>828</v>
      </c>
      <c r="F1134" s="98" t="s">
        <v>333</v>
      </c>
      <c r="G1134" s="495">
        <f t="shared" si="33"/>
        <v>100</v>
      </c>
      <c r="H1134" s="601">
        <v>80</v>
      </c>
      <c r="I1134" s="364">
        <f t="shared" si="34"/>
        <v>20</v>
      </c>
    </row>
    <row r="1135" spans="1:9" ht="15">
      <c r="A1135" s="98">
        <v>1127</v>
      </c>
      <c r="B1135" s="598" t="s">
        <v>1908</v>
      </c>
      <c r="C1135" s="599" t="s">
        <v>826</v>
      </c>
      <c r="D1135" s="602" t="s">
        <v>827</v>
      </c>
      <c r="E1135" s="494" t="s">
        <v>828</v>
      </c>
      <c r="F1135" s="98" t="s">
        <v>333</v>
      </c>
      <c r="G1135" s="495">
        <f t="shared" si="33"/>
        <v>100</v>
      </c>
      <c r="H1135" s="601">
        <v>80</v>
      </c>
      <c r="I1135" s="364">
        <f t="shared" si="34"/>
        <v>20</v>
      </c>
    </row>
    <row r="1136" spans="1:9" ht="15">
      <c r="A1136" s="98">
        <v>1128</v>
      </c>
      <c r="B1136" s="598" t="s">
        <v>848</v>
      </c>
      <c r="C1136" s="599" t="s">
        <v>849</v>
      </c>
      <c r="D1136" s="602" t="s">
        <v>850</v>
      </c>
      <c r="E1136" s="494" t="s">
        <v>828</v>
      </c>
      <c r="F1136" s="98" t="s">
        <v>333</v>
      </c>
      <c r="G1136" s="495">
        <f t="shared" si="33"/>
        <v>100</v>
      </c>
      <c r="H1136" s="601">
        <v>80</v>
      </c>
      <c r="I1136" s="364">
        <f t="shared" si="34"/>
        <v>20</v>
      </c>
    </row>
    <row r="1137" spans="1:9" ht="15">
      <c r="A1137" s="98">
        <v>1129</v>
      </c>
      <c r="B1137" s="598" t="s">
        <v>817</v>
      </c>
      <c r="C1137" s="599" t="s">
        <v>3023</v>
      </c>
      <c r="D1137" s="602" t="s">
        <v>3024</v>
      </c>
      <c r="E1137" s="494" t="s">
        <v>828</v>
      </c>
      <c r="F1137" s="98" t="s">
        <v>333</v>
      </c>
      <c r="G1137" s="495">
        <f t="shared" si="33"/>
        <v>100</v>
      </c>
      <c r="H1137" s="601">
        <v>80</v>
      </c>
      <c r="I1137" s="364">
        <f t="shared" si="34"/>
        <v>20</v>
      </c>
    </row>
    <row r="1138" spans="1:9" ht="15">
      <c r="A1138" s="98">
        <v>1130</v>
      </c>
      <c r="B1138" s="598" t="s">
        <v>2063</v>
      </c>
      <c r="C1138" s="599" t="s">
        <v>852</v>
      </c>
      <c r="D1138" s="602" t="s">
        <v>853</v>
      </c>
      <c r="E1138" s="494" t="s">
        <v>828</v>
      </c>
      <c r="F1138" s="98" t="s">
        <v>333</v>
      </c>
      <c r="G1138" s="495">
        <f t="shared" si="33"/>
        <v>100</v>
      </c>
      <c r="H1138" s="601">
        <v>80</v>
      </c>
      <c r="I1138" s="364">
        <f t="shared" si="34"/>
        <v>20</v>
      </c>
    </row>
    <row r="1139" spans="1:9" ht="15">
      <c r="A1139" s="98">
        <v>1131</v>
      </c>
      <c r="B1139" s="598" t="s">
        <v>1441</v>
      </c>
      <c r="C1139" s="599" t="s">
        <v>3025</v>
      </c>
      <c r="D1139" s="602" t="s">
        <v>3026</v>
      </c>
      <c r="E1139" s="494" t="s">
        <v>828</v>
      </c>
      <c r="F1139" s="98" t="s">
        <v>333</v>
      </c>
      <c r="G1139" s="495">
        <f t="shared" si="33"/>
        <v>100</v>
      </c>
      <c r="H1139" s="601">
        <v>80</v>
      </c>
      <c r="I1139" s="364">
        <f t="shared" si="34"/>
        <v>20</v>
      </c>
    </row>
    <row r="1140" spans="1:9" ht="15">
      <c r="A1140" s="98">
        <v>1132</v>
      </c>
      <c r="B1140" s="598" t="s">
        <v>1260</v>
      </c>
      <c r="C1140" s="599" t="s">
        <v>882</v>
      </c>
      <c r="D1140" s="602" t="s">
        <v>883</v>
      </c>
      <c r="E1140" s="494" t="s">
        <v>828</v>
      </c>
      <c r="F1140" s="98" t="s">
        <v>333</v>
      </c>
      <c r="G1140" s="495">
        <f t="shared" si="33"/>
        <v>100</v>
      </c>
      <c r="H1140" s="601">
        <v>80</v>
      </c>
      <c r="I1140" s="364">
        <f t="shared" si="34"/>
        <v>20</v>
      </c>
    </row>
    <row r="1141" spans="1:9" ht="15">
      <c r="A1141" s="98">
        <v>1133</v>
      </c>
      <c r="B1141" s="598" t="s">
        <v>3027</v>
      </c>
      <c r="C1141" s="599" t="s">
        <v>3021</v>
      </c>
      <c r="D1141" s="602" t="s">
        <v>3028</v>
      </c>
      <c r="E1141" s="494" t="s">
        <v>828</v>
      </c>
      <c r="F1141" s="98" t="s">
        <v>333</v>
      </c>
      <c r="G1141" s="495">
        <f t="shared" si="33"/>
        <v>100</v>
      </c>
      <c r="H1141" s="601">
        <v>80</v>
      </c>
      <c r="I1141" s="364">
        <f t="shared" si="34"/>
        <v>20</v>
      </c>
    </row>
    <row r="1142" spans="1:9" ht="15">
      <c r="A1142" s="98">
        <v>1134</v>
      </c>
      <c r="B1142" s="598" t="s">
        <v>1113</v>
      </c>
      <c r="C1142" s="599" t="s">
        <v>3029</v>
      </c>
      <c r="D1142" s="602" t="s">
        <v>3030</v>
      </c>
      <c r="E1142" s="494" t="s">
        <v>828</v>
      </c>
      <c r="F1142" s="98" t="s">
        <v>333</v>
      </c>
      <c r="G1142" s="495">
        <f t="shared" si="33"/>
        <v>100</v>
      </c>
      <c r="H1142" s="601">
        <v>80</v>
      </c>
      <c r="I1142" s="364">
        <f t="shared" si="34"/>
        <v>20</v>
      </c>
    </row>
    <row r="1143" spans="1:9" ht="15">
      <c r="A1143" s="98">
        <v>1135</v>
      </c>
      <c r="B1143" s="598" t="s">
        <v>3031</v>
      </c>
      <c r="C1143" s="599" t="s">
        <v>2447</v>
      </c>
      <c r="D1143" s="602" t="s">
        <v>3032</v>
      </c>
      <c r="E1143" s="494" t="s">
        <v>828</v>
      </c>
      <c r="F1143" s="98" t="s">
        <v>333</v>
      </c>
      <c r="G1143" s="495">
        <f t="shared" si="33"/>
        <v>100</v>
      </c>
      <c r="H1143" s="601">
        <v>80</v>
      </c>
      <c r="I1143" s="364">
        <f t="shared" si="34"/>
        <v>20</v>
      </c>
    </row>
    <row r="1144" spans="1:9" ht="15">
      <c r="A1144" s="98">
        <v>1136</v>
      </c>
      <c r="B1144" s="598" t="s">
        <v>841</v>
      </c>
      <c r="C1144" s="599" t="s">
        <v>839</v>
      </c>
      <c r="D1144" s="602" t="s">
        <v>842</v>
      </c>
      <c r="E1144" s="494" t="s">
        <v>828</v>
      </c>
      <c r="F1144" s="98" t="s">
        <v>333</v>
      </c>
      <c r="G1144" s="495">
        <f t="shared" si="33"/>
        <v>100</v>
      </c>
      <c r="H1144" s="601">
        <v>80</v>
      </c>
      <c r="I1144" s="364">
        <f t="shared" si="34"/>
        <v>20</v>
      </c>
    </row>
    <row r="1145" spans="1:9" ht="15">
      <c r="A1145" s="98">
        <v>1137</v>
      </c>
      <c r="B1145" s="598" t="s">
        <v>835</v>
      </c>
      <c r="C1145" s="599" t="s">
        <v>836</v>
      </c>
      <c r="D1145" s="602" t="s">
        <v>837</v>
      </c>
      <c r="E1145" s="494" t="s">
        <v>828</v>
      </c>
      <c r="F1145" s="98" t="s">
        <v>333</v>
      </c>
      <c r="G1145" s="495">
        <f t="shared" si="33"/>
        <v>100</v>
      </c>
      <c r="H1145" s="601">
        <v>80</v>
      </c>
      <c r="I1145" s="364">
        <f t="shared" si="34"/>
        <v>20</v>
      </c>
    </row>
    <row r="1146" spans="1:9" ht="15">
      <c r="A1146" s="98">
        <v>1138</v>
      </c>
      <c r="B1146" s="598" t="s">
        <v>979</v>
      </c>
      <c r="C1146" s="599" t="s">
        <v>1634</v>
      </c>
      <c r="D1146" s="602" t="s">
        <v>3033</v>
      </c>
      <c r="E1146" s="494" t="s">
        <v>828</v>
      </c>
      <c r="F1146" s="98" t="s">
        <v>333</v>
      </c>
      <c r="G1146" s="495">
        <f t="shared" si="33"/>
        <v>100</v>
      </c>
      <c r="H1146" s="601">
        <v>80</v>
      </c>
      <c r="I1146" s="364">
        <f t="shared" si="34"/>
        <v>20</v>
      </c>
    </row>
    <row r="1147" spans="1:9" ht="15">
      <c r="A1147" s="98">
        <v>1139</v>
      </c>
      <c r="B1147" s="598" t="s">
        <v>1547</v>
      </c>
      <c r="C1147" s="599" t="s">
        <v>924</v>
      </c>
      <c r="D1147" s="602" t="s">
        <v>925</v>
      </c>
      <c r="E1147" s="494" t="s">
        <v>828</v>
      </c>
      <c r="F1147" s="98" t="s">
        <v>333</v>
      </c>
      <c r="G1147" s="495">
        <f t="shared" si="33"/>
        <v>100</v>
      </c>
      <c r="H1147" s="601">
        <v>80</v>
      </c>
      <c r="I1147" s="364">
        <f t="shared" si="34"/>
        <v>20</v>
      </c>
    </row>
    <row r="1148" spans="1:9" ht="15">
      <c r="A1148" s="98">
        <v>1140</v>
      </c>
      <c r="B1148" s="598" t="s">
        <v>1011</v>
      </c>
      <c r="C1148" s="599" t="s">
        <v>3034</v>
      </c>
      <c r="D1148" s="602" t="s">
        <v>3035</v>
      </c>
      <c r="E1148" s="494" t="s">
        <v>828</v>
      </c>
      <c r="F1148" s="98" t="s">
        <v>333</v>
      </c>
      <c r="G1148" s="495">
        <f t="shared" si="33"/>
        <v>100</v>
      </c>
      <c r="H1148" s="601">
        <v>80</v>
      </c>
      <c r="I1148" s="364">
        <f t="shared" si="34"/>
        <v>20</v>
      </c>
    </row>
    <row r="1149" spans="1:9" ht="15">
      <c r="A1149" s="98">
        <v>1141</v>
      </c>
      <c r="B1149" s="598" t="s">
        <v>1006</v>
      </c>
      <c r="C1149" s="599" t="s">
        <v>3036</v>
      </c>
      <c r="D1149" s="602" t="s">
        <v>3037</v>
      </c>
      <c r="E1149" s="494" t="s">
        <v>828</v>
      </c>
      <c r="F1149" s="98" t="s">
        <v>333</v>
      </c>
      <c r="G1149" s="495">
        <f t="shared" ref="G1149:G1212" si="35">H1149/0.8</f>
        <v>100</v>
      </c>
      <c r="H1149" s="601">
        <v>80</v>
      </c>
      <c r="I1149" s="364">
        <f t="shared" ref="I1149:I1212" si="36">H1149*0.25</f>
        <v>20</v>
      </c>
    </row>
    <row r="1150" spans="1:9" ht="15">
      <c r="A1150" s="98">
        <v>1142</v>
      </c>
      <c r="B1150" s="598" t="s">
        <v>1613</v>
      </c>
      <c r="C1150" s="599" t="s">
        <v>876</v>
      </c>
      <c r="D1150" s="602" t="s">
        <v>3038</v>
      </c>
      <c r="E1150" s="494" t="s">
        <v>828</v>
      </c>
      <c r="F1150" s="98" t="s">
        <v>333</v>
      </c>
      <c r="G1150" s="495">
        <f t="shared" si="35"/>
        <v>100</v>
      </c>
      <c r="H1150" s="601">
        <v>80</v>
      </c>
      <c r="I1150" s="364">
        <f t="shared" si="36"/>
        <v>20</v>
      </c>
    </row>
    <row r="1151" spans="1:9" ht="15">
      <c r="A1151" s="98">
        <v>1143</v>
      </c>
      <c r="B1151" s="598" t="s">
        <v>875</v>
      </c>
      <c r="C1151" s="599" t="s">
        <v>876</v>
      </c>
      <c r="D1151" s="602" t="s">
        <v>877</v>
      </c>
      <c r="E1151" s="494" t="s">
        <v>828</v>
      </c>
      <c r="F1151" s="98" t="s">
        <v>333</v>
      </c>
      <c r="G1151" s="495">
        <f t="shared" si="35"/>
        <v>100</v>
      </c>
      <c r="H1151" s="601">
        <v>80</v>
      </c>
      <c r="I1151" s="364">
        <f t="shared" si="36"/>
        <v>20</v>
      </c>
    </row>
    <row r="1152" spans="1:9" ht="15">
      <c r="A1152" s="98">
        <v>1144</v>
      </c>
      <c r="B1152" s="598" t="s">
        <v>878</v>
      </c>
      <c r="C1152" s="599" t="s">
        <v>879</v>
      </c>
      <c r="D1152" s="602" t="s">
        <v>880</v>
      </c>
      <c r="E1152" s="494" t="s">
        <v>828</v>
      </c>
      <c r="F1152" s="98" t="s">
        <v>333</v>
      </c>
      <c r="G1152" s="495">
        <f t="shared" si="35"/>
        <v>100</v>
      </c>
      <c r="H1152" s="601">
        <v>80</v>
      </c>
      <c r="I1152" s="364">
        <f t="shared" si="36"/>
        <v>20</v>
      </c>
    </row>
    <row r="1153" spans="1:9" ht="15">
      <c r="A1153" s="98">
        <v>1145</v>
      </c>
      <c r="B1153" s="598" t="s">
        <v>859</v>
      </c>
      <c r="C1153" s="606" t="s">
        <v>839</v>
      </c>
      <c r="D1153" s="607" t="s">
        <v>860</v>
      </c>
      <c r="E1153" s="494" t="s">
        <v>828</v>
      </c>
      <c r="F1153" s="98" t="s">
        <v>333</v>
      </c>
      <c r="G1153" s="495">
        <f t="shared" si="35"/>
        <v>100</v>
      </c>
      <c r="H1153" s="601">
        <v>80</v>
      </c>
      <c r="I1153" s="364">
        <f t="shared" si="36"/>
        <v>20</v>
      </c>
    </row>
    <row r="1154" spans="1:9" ht="15">
      <c r="A1154" s="98">
        <v>1146</v>
      </c>
      <c r="B1154" s="598" t="s">
        <v>1539</v>
      </c>
      <c r="C1154" s="606" t="s">
        <v>3039</v>
      </c>
      <c r="D1154" s="607" t="s">
        <v>3040</v>
      </c>
      <c r="E1154" s="494" t="s">
        <v>828</v>
      </c>
      <c r="F1154" s="98" t="s">
        <v>333</v>
      </c>
      <c r="G1154" s="495">
        <f t="shared" si="35"/>
        <v>100</v>
      </c>
      <c r="H1154" s="601">
        <v>80</v>
      </c>
      <c r="I1154" s="364">
        <f t="shared" si="36"/>
        <v>20</v>
      </c>
    </row>
    <row r="1155" spans="1:9" ht="15">
      <c r="A1155" s="98">
        <v>1147</v>
      </c>
      <c r="B1155" s="608" t="s">
        <v>1539</v>
      </c>
      <c r="C1155" s="609" t="s">
        <v>3041</v>
      </c>
      <c r="D1155" s="610" t="s">
        <v>3042</v>
      </c>
      <c r="E1155" s="494" t="s">
        <v>828</v>
      </c>
      <c r="F1155" s="98" t="s">
        <v>333</v>
      </c>
      <c r="G1155" s="495">
        <f t="shared" si="35"/>
        <v>150</v>
      </c>
      <c r="H1155" s="601">
        <v>120</v>
      </c>
      <c r="I1155" s="364">
        <f t="shared" si="36"/>
        <v>30</v>
      </c>
    </row>
    <row r="1156" spans="1:9" ht="15">
      <c r="A1156" s="98">
        <v>1148</v>
      </c>
      <c r="B1156" s="598" t="s">
        <v>3043</v>
      </c>
      <c r="C1156" s="606" t="s">
        <v>2734</v>
      </c>
      <c r="D1156" s="607" t="s">
        <v>3044</v>
      </c>
      <c r="E1156" s="494" t="s">
        <v>828</v>
      </c>
      <c r="F1156" s="98" t="s">
        <v>333</v>
      </c>
      <c r="G1156" s="495">
        <f t="shared" si="35"/>
        <v>100</v>
      </c>
      <c r="H1156" s="601">
        <v>80</v>
      </c>
      <c r="I1156" s="364">
        <f t="shared" si="36"/>
        <v>20</v>
      </c>
    </row>
    <row r="1157" spans="1:9" ht="15">
      <c r="A1157" s="98">
        <v>1149</v>
      </c>
      <c r="B1157" s="598" t="s">
        <v>1301</v>
      </c>
      <c r="C1157" s="606" t="s">
        <v>885</v>
      </c>
      <c r="D1157" s="607" t="s">
        <v>886</v>
      </c>
      <c r="E1157" s="494" t="s">
        <v>828</v>
      </c>
      <c r="F1157" s="98" t="s">
        <v>333</v>
      </c>
      <c r="G1157" s="495">
        <f t="shared" si="35"/>
        <v>100</v>
      </c>
      <c r="H1157" s="601">
        <v>80</v>
      </c>
      <c r="I1157" s="364">
        <f t="shared" si="36"/>
        <v>20</v>
      </c>
    </row>
    <row r="1158" spans="1:9" ht="15">
      <c r="A1158" s="98">
        <v>1150</v>
      </c>
      <c r="B1158" s="598" t="s">
        <v>846</v>
      </c>
      <c r="C1158" s="606" t="s">
        <v>839</v>
      </c>
      <c r="D1158" s="607" t="s">
        <v>847</v>
      </c>
      <c r="E1158" s="494" t="s">
        <v>828</v>
      </c>
      <c r="F1158" s="98" t="s">
        <v>333</v>
      </c>
      <c r="G1158" s="495">
        <f t="shared" si="35"/>
        <v>100</v>
      </c>
      <c r="H1158" s="601">
        <v>80</v>
      </c>
      <c r="I1158" s="364">
        <f t="shared" si="36"/>
        <v>20</v>
      </c>
    </row>
    <row r="1159" spans="1:9" ht="15">
      <c r="A1159" s="98">
        <v>1151</v>
      </c>
      <c r="B1159" s="598" t="s">
        <v>1539</v>
      </c>
      <c r="C1159" s="606" t="s">
        <v>934</v>
      </c>
      <c r="D1159" s="607" t="s">
        <v>935</v>
      </c>
      <c r="E1159" s="494" t="s">
        <v>828</v>
      </c>
      <c r="F1159" s="98" t="s">
        <v>333</v>
      </c>
      <c r="G1159" s="495">
        <f t="shared" si="35"/>
        <v>100</v>
      </c>
      <c r="H1159" s="601">
        <v>80</v>
      </c>
      <c r="I1159" s="364">
        <f t="shared" si="36"/>
        <v>20</v>
      </c>
    </row>
    <row r="1160" spans="1:9" ht="15">
      <c r="A1160" s="98">
        <v>1152</v>
      </c>
      <c r="B1160" s="598" t="s">
        <v>913</v>
      </c>
      <c r="C1160" s="606" t="s">
        <v>914</v>
      </c>
      <c r="D1160" s="607" t="s">
        <v>915</v>
      </c>
      <c r="E1160" s="494" t="s">
        <v>828</v>
      </c>
      <c r="F1160" s="98" t="s">
        <v>333</v>
      </c>
      <c r="G1160" s="495">
        <f t="shared" si="35"/>
        <v>100</v>
      </c>
      <c r="H1160" s="601">
        <v>80</v>
      </c>
      <c r="I1160" s="364">
        <f t="shared" si="36"/>
        <v>20</v>
      </c>
    </row>
    <row r="1161" spans="1:9" ht="15">
      <c r="A1161" s="98">
        <v>1153</v>
      </c>
      <c r="B1161" s="598" t="s">
        <v>829</v>
      </c>
      <c r="C1161" s="606" t="s">
        <v>830</v>
      </c>
      <c r="D1161" s="611" t="s">
        <v>831</v>
      </c>
      <c r="E1161" s="494" t="s">
        <v>828</v>
      </c>
      <c r="F1161" s="98" t="s">
        <v>333</v>
      </c>
      <c r="G1161" s="495">
        <f t="shared" si="35"/>
        <v>100</v>
      </c>
      <c r="H1161" s="601">
        <v>80</v>
      </c>
      <c r="I1161" s="364">
        <f t="shared" si="36"/>
        <v>20</v>
      </c>
    </row>
    <row r="1162" spans="1:9" ht="15">
      <c r="A1162" s="98">
        <v>1154</v>
      </c>
      <c r="B1162" s="598" t="s">
        <v>846</v>
      </c>
      <c r="C1162" s="606" t="s">
        <v>857</v>
      </c>
      <c r="D1162" s="607" t="s">
        <v>858</v>
      </c>
      <c r="E1162" s="494" t="s">
        <v>828</v>
      </c>
      <c r="F1162" s="98" t="s">
        <v>333</v>
      </c>
      <c r="G1162" s="495">
        <f t="shared" si="35"/>
        <v>100</v>
      </c>
      <c r="H1162" s="601">
        <v>80</v>
      </c>
      <c r="I1162" s="364">
        <f t="shared" si="36"/>
        <v>20</v>
      </c>
    </row>
    <row r="1163" spans="1:9" ht="15">
      <c r="A1163" s="98">
        <v>1155</v>
      </c>
      <c r="B1163" s="598" t="s">
        <v>1441</v>
      </c>
      <c r="C1163" s="606" t="s">
        <v>3045</v>
      </c>
      <c r="D1163" s="607" t="s">
        <v>3046</v>
      </c>
      <c r="E1163" s="494" t="s">
        <v>828</v>
      </c>
      <c r="F1163" s="98" t="s">
        <v>333</v>
      </c>
      <c r="G1163" s="495">
        <f t="shared" si="35"/>
        <v>100</v>
      </c>
      <c r="H1163" s="601">
        <v>80</v>
      </c>
      <c r="I1163" s="364">
        <f t="shared" si="36"/>
        <v>20</v>
      </c>
    </row>
    <row r="1164" spans="1:9" ht="15">
      <c r="A1164" s="98">
        <v>1156</v>
      </c>
      <c r="B1164" s="598" t="s">
        <v>843</v>
      </c>
      <c r="C1164" s="606" t="s">
        <v>3047</v>
      </c>
      <c r="D1164" s="607" t="s">
        <v>3048</v>
      </c>
      <c r="E1164" s="494" t="s">
        <v>828</v>
      </c>
      <c r="F1164" s="98" t="s">
        <v>333</v>
      </c>
      <c r="G1164" s="495">
        <f t="shared" si="35"/>
        <v>100</v>
      </c>
      <c r="H1164" s="601">
        <v>80</v>
      </c>
      <c r="I1164" s="364">
        <f t="shared" si="36"/>
        <v>20</v>
      </c>
    </row>
    <row r="1165" spans="1:9" ht="15">
      <c r="A1165" s="98">
        <v>1157</v>
      </c>
      <c r="B1165" s="598" t="s">
        <v>937</v>
      </c>
      <c r="C1165" s="606" t="s">
        <v>924</v>
      </c>
      <c r="D1165" s="607" t="s">
        <v>938</v>
      </c>
      <c r="E1165" s="494" t="s">
        <v>828</v>
      </c>
      <c r="F1165" s="98" t="s">
        <v>333</v>
      </c>
      <c r="G1165" s="495">
        <f t="shared" si="35"/>
        <v>100</v>
      </c>
      <c r="H1165" s="601">
        <v>80</v>
      </c>
      <c r="I1165" s="364">
        <f t="shared" si="36"/>
        <v>20</v>
      </c>
    </row>
    <row r="1166" spans="1:9" ht="15">
      <c r="A1166" s="98">
        <v>1158</v>
      </c>
      <c r="B1166" s="598" t="s">
        <v>991</v>
      </c>
      <c r="C1166" s="606" t="s">
        <v>934</v>
      </c>
      <c r="D1166" s="607" t="s">
        <v>936</v>
      </c>
      <c r="E1166" s="494" t="s">
        <v>828</v>
      </c>
      <c r="F1166" s="98" t="s">
        <v>333</v>
      </c>
      <c r="G1166" s="495">
        <f t="shared" si="35"/>
        <v>100</v>
      </c>
      <c r="H1166" s="601">
        <v>80</v>
      </c>
      <c r="I1166" s="364">
        <f t="shared" si="36"/>
        <v>20</v>
      </c>
    </row>
    <row r="1167" spans="1:9" ht="15">
      <c r="A1167" s="98">
        <v>1159</v>
      </c>
      <c r="B1167" s="598" t="s">
        <v>919</v>
      </c>
      <c r="C1167" s="606" t="s">
        <v>836</v>
      </c>
      <c r="D1167" s="607" t="s">
        <v>920</v>
      </c>
      <c r="E1167" s="494" t="s">
        <v>828</v>
      </c>
      <c r="F1167" s="98" t="s">
        <v>333</v>
      </c>
      <c r="G1167" s="495">
        <f t="shared" si="35"/>
        <v>100</v>
      </c>
      <c r="H1167" s="601">
        <v>80</v>
      </c>
      <c r="I1167" s="364">
        <f t="shared" si="36"/>
        <v>20</v>
      </c>
    </row>
    <row r="1168" spans="1:9" ht="15">
      <c r="A1168" s="98">
        <v>1160</v>
      </c>
      <c r="B1168" s="598" t="s">
        <v>1084</v>
      </c>
      <c r="C1168" s="606" t="s">
        <v>3049</v>
      </c>
      <c r="D1168" s="607" t="s">
        <v>3050</v>
      </c>
      <c r="E1168" s="494" t="s">
        <v>828</v>
      </c>
      <c r="F1168" s="98" t="s">
        <v>333</v>
      </c>
      <c r="G1168" s="495">
        <f t="shared" si="35"/>
        <v>100</v>
      </c>
      <c r="H1168" s="601">
        <v>80</v>
      </c>
      <c r="I1168" s="364">
        <f t="shared" si="36"/>
        <v>20</v>
      </c>
    </row>
    <row r="1169" spans="1:9" ht="15">
      <c r="A1169" s="98">
        <v>1161</v>
      </c>
      <c r="B1169" s="598" t="s">
        <v>1081</v>
      </c>
      <c r="C1169" s="606" t="s">
        <v>3051</v>
      </c>
      <c r="D1169" s="607" t="s">
        <v>3052</v>
      </c>
      <c r="E1169" s="494" t="s">
        <v>828</v>
      </c>
      <c r="F1169" s="98" t="s">
        <v>333</v>
      </c>
      <c r="G1169" s="495">
        <f t="shared" si="35"/>
        <v>100</v>
      </c>
      <c r="H1169" s="601">
        <v>80</v>
      </c>
      <c r="I1169" s="364">
        <f t="shared" si="36"/>
        <v>20</v>
      </c>
    </row>
    <row r="1170" spans="1:9" ht="15">
      <c r="A1170" s="98">
        <v>1162</v>
      </c>
      <c r="B1170" s="598" t="s">
        <v>942</v>
      </c>
      <c r="C1170" s="606" t="s">
        <v>3053</v>
      </c>
      <c r="D1170" s="607" t="s">
        <v>3054</v>
      </c>
      <c r="E1170" s="494" t="s">
        <v>828</v>
      </c>
      <c r="F1170" s="98" t="s">
        <v>333</v>
      </c>
      <c r="G1170" s="495">
        <f t="shared" si="35"/>
        <v>100</v>
      </c>
      <c r="H1170" s="601">
        <v>80</v>
      </c>
      <c r="I1170" s="364">
        <f t="shared" si="36"/>
        <v>20</v>
      </c>
    </row>
    <row r="1171" spans="1:9" ht="15">
      <c r="A1171" s="98">
        <v>1163</v>
      </c>
      <c r="B1171" s="598" t="s">
        <v>1267</v>
      </c>
      <c r="C1171" s="606" t="s">
        <v>839</v>
      </c>
      <c r="D1171" s="607" t="s">
        <v>863</v>
      </c>
      <c r="E1171" s="494" t="s">
        <v>828</v>
      </c>
      <c r="F1171" s="98" t="s">
        <v>333</v>
      </c>
      <c r="G1171" s="495">
        <f t="shared" si="35"/>
        <v>100</v>
      </c>
      <c r="H1171" s="601">
        <v>80</v>
      </c>
      <c r="I1171" s="364">
        <f t="shared" si="36"/>
        <v>20</v>
      </c>
    </row>
    <row r="1172" spans="1:9" ht="15">
      <c r="A1172" s="98">
        <v>1164</v>
      </c>
      <c r="B1172" s="598" t="s">
        <v>942</v>
      </c>
      <c r="C1172" s="606" t="s">
        <v>943</v>
      </c>
      <c r="D1172" s="611" t="s">
        <v>944</v>
      </c>
      <c r="E1172" s="494" t="s">
        <v>828</v>
      </c>
      <c r="F1172" s="98" t="s">
        <v>333</v>
      </c>
      <c r="G1172" s="495">
        <f t="shared" si="35"/>
        <v>100</v>
      </c>
      <c r="H1172" s="601">
        <v>80</v>
      </c>
      <c r="I1172" s="364">
        <f t="shared" si="36"/>
        <v>20</v>
      </c>
    </row>
    <row r="1173" spans="1:9" ht="15">
      <c r="A1173" s="98">
        <v>1165</v>
      </c>
      <c r="B1173" s="598" t="s">
        <v>937</v>
      </c>
      <c r="C1173" s="606" t="s">
        <v>3055</v>
      </c>
      <c r="D1173" s="607" t="s">
        <v>3056</v>
      </c>
      <c r="E1173" s="494" t="s">
        <v>828</v>
      </c>
      <c r="F1173" s="98" t="s">
        <v>333</v>
      </c>
      <c r="G1173" s="495">
        <f t="shared" si="35"/>
        <v>100</v>
      </c>
      <c r="H1173" s="601">
        <v>80</v>
      </c>
      <c r="I1173" s="364">
        <f t="shared" si="36"/>
        <v>20</v>
      </c>
    </row>
    <row r="1174" spans="1:9" ht="15">
      <c r="A1174" s="98">
        <v>1166</v>
      </c>
      <c r="B1174" s="598" t="s">
        <v>991</v>
      </c>
      <c r="C1174" s="606" t="s">
        <v>3057</v>
      </c>
      <c r="D1174" s="607" t="s">
        <v>3058</v>
      </c>
      <c r="E1174" s="494" t="s">
        <v>828</v>
      </c>
      <c r="F1174" s="98" t="s">
        <v>333</v>
      </c>
      <c r="G1174" s="495">
        <f t="shared" si="35"/>
        <v>100</v>
      </c>
      <c r="H1174" s="601">
        <v>80</v>
      </c>
      <c r="I1174" s="364">
        <f t="shared" si="36"/>
        <v>20</v>
      </c>
    </row>
    <row r="1175" spans="1:9" ht="15">
      <c r="A1175" s="98">
        <v>1167</v>
      </c>
      <c r="B1175" s="598" t="s">
        <v>1011</v>
      </c>
      <c r="C1175" s="606" t="s">
        <v>2387</v>
      </c>
      <c r="D1175" s="607" t="s">
        <v>3059</v>
      </c>
      <c r="E1175" s="494" t="s">
        <v>828</v>
      </c>
      <c r="F1175" s="98" t="s">
        <v>333</v>
      </c>
      <c r="G1175" s="495">
        <f t="shared" si="35"/>
        <v>100</v>
      </c>
      <c r="H1175" s="601">
        <v>80</v>
      </c>
      <c r="I1175" s="364">
        <f t="shared" si="36"/>
        <v>20</v>
      </c>
    </row>
    <row r="1176" spans="1:9" ht="15">
      <c r="A1176" s="98">
        <v>1168</v>
      </c>
      <c r="B1176" s="598" t="s">
        <v>2617</v>
      </c>
      <c r="C1176" s="606" t="s">
        <v>3060</v>
      </c>
      <c r="D1176" s="607" t="s">
        <v>3061</v>
      </c>
      <c r="E1176" s="494" t="s">
        <v>828</v>
      </c>
      <c r="F1176" s="98" t="s">
        <v>333</v>
      </c>
      <c r="G1176" s="495">
        <f t="shared" si="35"/>
        <v>100</v>
      </c>
      <c r="H1176" s="601">
        <v>80</v>
      </c>
      <c r="I1176" s="364">
        <f t="shared" si="36"/>
        <v>20</v>
      </c>
    </row>
    <row r="1177" spans="1:9" ht="15">
      <c r="A1177" s="98">
        <v>1169</v>
      </c>
      <c r="B1177" s="598" t="s">
        <v>1973</v>
      </c>
      <c r="C1177" s="606" t="s">
        <v>2173</v>
      </c>
      <c r="D1177" s="607" t="s">
        <v>3062</v>
      </c>
      <c r="E1177" s="494" t="s">
        <v>828</v>
      </c>
      <c r="F1177" s="98" t="s">
        <v>333</v>
      </c>
      <c r="G1177" s="495">
        <f t="shared" si="35"/>
        <v>100</v>
      </c>
      <c r="H1177" s="601">
        <v>80</v>
      </c>
      <c r="I1177" s="364">
        <f t="shared" si="36"/>
        <v>20</v>
      </c>
    </row>
    <row r="1178" spans="1:9" ht="15">
      <c r="A1178" s="98">
        <v>1170</v>
      </c>
      <c r="B1178" s="598" t="s">
        <v>939</v>
      </c>
      <c r="C1178" s="606" t="s">
        <v>940</v>
      </c>
      <c r="D1178" s="607" t="s">
        <v>941</v>
      </c>
      <c r="E1178" s="494" t="s">
        <v>828</v>
      </c>
      <c r="F1178" s="98" t="s">
        <v>333</v>
      </c>
      <c r="G1178" s="495">
        <f t="shared" si="35"/>
        <v>100</v>
      </c>
      <c r="H1178" s="601">
        <v>80</v>
      </c>
      <c r="I1178" s="364">
        <f t="shared" si="36"/>
        <v>20</v>
      </c>
    </row>
    <row r="1179" spans="1:9" ht="15">
      <c r="A1179" s="98">
        <v>1171</v>
      </c>
      <c r="B1179" s="598" t="s">
        <v>846</v>
      </c>
      <c r="C1179" s="606" t="s">
        <v>905</v>
      </c>
      <c r="D1179" s="607" t="s">
        <v>906</v>
      </c>
      <c r="E1179" s="494" t="s">
        <v>828</v>
      </c>
      <c r="F1179" s="98" t="s">
        <v>333</v>
      </c>
      <c r="G1179" s="495">
        <f t="shared" si="35"/>
        <v>100</v>
      </c>
      <c r="H1179" s="601">
        <v>80</v>
      </c>
      <c r="I1179" s="364">
        <f t="shared" si="36"/>
        <v>20</v>
      </c>
    </row>
    <row r="1180" spans="1:9" ht="15">
      <c r="A1180" s="98">
        <v>1172</v>
      </c>
      <c r="B1180" s="598" t="s">
        <v>890</v>
      </c>
      <c r="C1180" s="606" t="s">
        <v>891</v>
      </c>
      <c r="D1180" s="607" t="s">
        <v>892</v>
      </c>
      <c r="E1180" s="494" t="s">
        <v>828</v>
      </c>
      <c r="F1180" s="98" t="s">
        <v>333</v>
      </c>
      <c r="G1180" s="495">
        <f t="shared" si="35"/>
        <v>100</v>
      </c>
      <c r="H1180" s="601">
        <v>80</v>
      </c>
      <c r="I1180" s="364">
        <f t="shared" si="36"/>
        <v>20</v>
      </c>
    </row>
    <row r="1181" spans="1:9" ht="15">
      <c r="A1181" s="98">
        <v>1173</v>
      </c>
      <c r="B1181" s="598" t="s">
        <v>1199</v>
      </c>
      <c r="C1181" s="606" t="s">
        <v>1398</v>
      </c>
      <c r="D1181" s="607" t="s">
        <v>3063</v>
      </c>
      <c r="E1181" s="494" t="s">
        <v>828</v>
      </c>
      <c r="F1181" s="98" t="s">
        <v>333</v>
      </c>
      <c r="G1181" s="495">
        <f t="shared" si="35"/>
        <v>100</v>
      </c>
      <c r="H1181" s="601">
        <v>80</v>
      </c>
      <c r="I1181" s="364">
        <f t="shared" si="36"/>
        <v>20</v>
      </c>
    </row>
    <row r="1182" spans="1:9" ht="15">
      <c r="A1182" s="98">
        <v>1174</v>
      </c>
      <c r="B1182" s="612" t="s">
        <v>3064</v>
      </c>
      <c r="C1182" s="612" t="s">
        <v>3065</v>
      </c>
      <c r="D1182" s="613" t="s">
        <v>3066</v>
      </c>
      <c r="E1182" s="494" t="s">
        <v>828</v>
      </c>
      <c r="F1182" s="98" t="s">
        <v>333</v>
      </c>
      <c r="G1182" s="495">
        <f t="shared" si="35"/>
        <v>150</v>
      </c>
      <c r="H1182" s="601">
        <v>120</v>
      </c>
      <c r="I1182" s="364">
        <f t="shared" si="36"/>
        <v>30</v>
      </c>
    </row>
    <row r="1183" spans="1:9" ht="15">
      <c r="A1183" s="98">
        <v>1175</v>
      </c>
      <c r="B1183" s="598" t="s">
        <v>3067</v>
      </c>
      <c r="C1183" s="598" t="s">
        <v>3068</v>
      </c>
      <c r="D1183" s="602" t="s">
        <v>3069</v>
      </c>
      <c r="E1183" s="494" t="s">
        <v>828</v>
      </c>
      <c r="F1183" s="98" t="s">
        <v>333</v>
      </c>
      <c r="G1183" s="495">
        <f t="shared" si="35"/>
        <v>100</v>
      </c>
      <c r="H1183" s="601">
        <v>80</v>
      </c>
      <c r="I1183" s="364">
        <f t="shared" si="36"/>
        <v>20</v>
      </c>
    </row>
    <row r="1184" spans="1:9" ht="15">
      <c r="A1184" s="98">
        <v>1176</v>
      </c>
      <c r="B1184" s="598" t="s">
        <v>3070</v>
      </c>
      <c r="C1184" s="598" t="s">
        <v>3071</v>
      </c>
      <c r="D1184" s="603" t="s">
        <v>3072</v>
      </c>
      <c r="E1184" s="494" t="s">
        <v>828</v>
      </c>
      <c r="F1184" s="98" t="s">
        <v>333</v>
      </c>
      <c r="G1184" s="495">
        <f t="shared" si="35"/>
        <v>100</v>
      </c>
      <c r="H1184" s="601">
        <v>80</v>
      </c>
      <c r="I1184" s="364">
        <f t="shared" si="36"/>
        <v>20</v>
      </c>
    </row>
    <row r="1185" spans="1:9" ht="15">
      <c r="A1185" s="98">
        <v>1177</v>
      </c>
      <c r="B1185" s="598" t="s">
        <v>3073</v>
      </c>
      <c r="C1185" s="598" t="s">
        <v>3074</v>
      </c>
      <c r="D1185" s="602" t="s">
        <v>3075</v>
      </c>
      <c r="E1185" s="494" t="s">
        <v>828</v>
      </c>
      <c r="F1185" s="98" t="s">
        <v>333</v>
      </c>
      <c r="G1185" s="495">
        <f t="shared" si="35"/>
        <v>100</v>
      </c>
      <c r="H1185" s="601">
        <v>80</v>
      </c>
      <c r="I1185" s="364">
        <f t="shared" si="36"/>
        <v>20</v>
      </c>
    </row>
    <row r="1186" spans="1:9" ht="15">
      <c r="A1186" s="98">
        <v>1178</v>
      </c>
      <c r="B1186" s="598" t="s">
        <v>1023</v>
      </c>
      <c r="C1186" s="598" t="s">
        <v>1001</v>
      </c>
      <c r="D1186" s="602" t="s">
        <v>3076</v>
      </c>
      <c r="E1186" s="494" t="s">
        <v>828</v>
      </c>
      <c r="F1186" s="98" t="s">
        <v>333</v>
      </c>
      <c r="G1186" s="495">
        <f t="shared" si="35"/>
        <v>100</v>
      </c>
      <c r="H1186" s="601">
        <v>80</v>
      </c>
      <c r="I1186" s="364">
        <f t="shared" si="36"/>
        <v>20</v>
      </c>
    </row>
    <row r="1187" spans="1:9" ht="15">
      <c r="A1187" s="98">
        <v>1179</v>
      </c>
      <c r="B1187" s="598" t="s">
        <v>3077</v>
      </c>
      <c r="C1187" s="598" t="s">
        <v>1342</v>
      </c>
      <c r="D1187" s="602" t="s">
        <v>3078</v>
      </c>
      <c r="E1187" s="494" t="s">
        <v>828</v>
      </c>
      <c r="F1187" s="98" t="s">
        <v>333</v>
      </c>
      <c r="G1187" s="495">
        <f t="shared" si="35"/>
        <v>100</v>
      </c>
      <c r="H1187" s="601">
        <v>80</v>
      </c>
      <c r="I1187" s="364">
        <f t="shared" si="36"/>
        <v>20</v>
      </c>
    </row>
    <row r="1188" spans="1:9" ht="15">
      <c r="A1188" s="98">
        <v>1180</v>
      </c>
      <c r="B1188" s="598" t="s">
        <v>3079</v>
      </c>
      <c r="C1188" s="598" t="s">
        <v>3080</v>
      </c>
      <c r="D1188" s="602" t="s">
        <v>3081</v>
      </c>
      <c r="E1188" s="494" t="s">
        <v>828</v>
      </c>
      <c r="F1188" s="98" t="s">
        <v>333</v>
      </c>
      <c r="G1188" s="495">
        <f t="shared" si="35"/>
        <v>100</v>
      </c>
      <c r="H1188" s="601">
        <v>80</v>
      </c>
      <c r="I1188" s="364">
        <f t="shared" si="36"/>
        <v>20</v>
      </c>
    </row>
    <row r="1189" spans="1:9" ht="15">
      <c r="A1189" s="98">
        <v>1181</v>
      </c>
      <c r="B1189" s="598" t="s">
        <v>3082</v>
      </c>
      <c r="C1189" s="598" t="s">
        <v>3083</v>
      </c>
      <c r="D1189" s="602" t="s">
        <v>3084</v>
      </c>
      <c r="E1189" s="494" t="s">
        <v>828</v>
      </c>
      <c r="F1189" s="98" t="s">
        <v>333</v>
      </c>
      <c r="G1189" s="495">
        <f t="shared" si="35"/>
        <v>100</v>
      </c>
      <c r="H1189" s="601">
        <v>80</v>
      </c>
      <c r="I1189" s="364">
        <f t="shared" si="36"/>
        <v>20</v>
      </c>
    </row>
    <row r="1190" spans="1:9" ht="15">
      <c r="A1190" s="98">
        <v>1182</v>
      </c>
      <c r="B1190" s="598" t="s">
        <v>1215</v>
      </c>
      <c r="C1190" s="598" t="s">
        <v>3085</v>
      </c>
      <c r="D1190" s="602" t="s">
        <v>3086</v>
      </c>
      <c r="E1190" s="494" t="s">
        <v>828</v>
      </c>
      <c r="F1190" s="98" t="s">
        <v>333</v>
      </c>
      <c r="G1190" s="495">
        <f t="shared" si="35"/>
        <v>100</v>
      </c>
      <c r="H1190" s="601">
        <v>80</v>
      </c>
      <c r="I1190" s="364">
        <f t="shared" si="36"/>
        <v>20</v>
      </c>
    </row>
    <row r="1191" spans="1:9" ht="15">
      <c r="A1191" s="98">
        <v>1183</v>
      </c>
      <c r="B1191" s="598" t="s">
        <v>3087</v>
      </c>
      <c r="C1191" s="598" t="s">
        <v>3088</v>
      </c>
      <c r="D1191" s="602" t="s">
        <v>3089</v>
      </c>
      <c r="E1191" s="494" t="s">
        <v>828</v>
      </c>
      <c r="F1191" s="98" t="s">
        <v>333</v>
      </c>
      <c r="G1191" s="495">
        <f t="shared" si="35"/>
        <v>100</v>
      </c>
      <c r="H1191" s="601">
        <v>80</v>
      </c>
      <c r="I1191" s="364">
        <f t="shared" si="36"/>
        <v>20</v>
      </c>
    </row>
    <row r="1192" spans="1:9" ht="15">
      <c r="A1192" s="98">
        <v>1184</v>
      </c>
      <c r="B1192" s="598" t="s">
        <v>3090</v>
      </c>
      <c r="C1192" s="598" t="s">
        <v>3068</v>
      </c>
      <c r="D1192" s="602" t="s">
        <v>3091</v>
      </c>
      <c r="E1192" s="494" t="s">
        <v>828</v>
      </c>
      <c r="F1192" s="98" t="s">
        <v>333</v>
      </c>
      <c r="G1192" s="495">
        <f t="shared" si="35"/>
        <v>100</v>
      </c>
      <c r="H1192" s="601">
        <v>80</v>
      </c>
      <c r="I1192" s="364">
        <f t="shared" si="36"/>
        <v>20</v>
      </c>
    </row>
    <row r="1193" spans="1:9" ht="15">
      <c r="A1193" s="98">
        <v>1185</v>
      </c>
      <c r="B1193" s="598" t="s">
        <v>3092</v>
      </c>
      <c r="C1193" s="598" t="s">
        <v>3093</v>
      </c>
      <c r="D1193" s="602" t="s">
        <v>3094</v>
      </c>
      <c r="E1193" s="494" t="s">
        <v>828</v>
      </c>
      <c r="F1193" s="98" t="s">
        <v>333</v>
      </c>
      <c r="G1193" s="495">
        <f t="shared" si="35"/>
        <v>100</v>
      </c>
      <c r="H1193" s="601">
        <v>80</v>
      </c>
      <c r="I1193" s="364">
        <f t="shared" si="36"/>
        <v>20</v>
      </c>
    </row>
    <row r="1194" spans="1:9" ht="15">
      <c r="A1194" s="98">
        <v>1186</v>
      </c>
      <c r="B1194" s="598" t="s">
        <v>3095</v>
      </c>
      <c r="C1194" s="598" t="s">
        <v>3096</v>
      </c>
      <c r="D1194" s="602" t="s">
        <v>3097</v>
      </c>
      <c r="E1194" s="494" t="s">
        <v>828</v>
      </c>
      <c r="F1194" s="98" t="s">
        <v>333</v>
      </c>
      <c r="G1194" s="495">
        <f t="shared" si="35"/>
        <v>100</v>
      </c>
      <c r="H1194" s="601">
        <v>80</v>
      </c>
      <c r="I1194" s="364">
        <f t="shared" si="36"/>
        <v>20</v>
      </c>
    </row>
    <row r="1195" spans="1:9" ht="15">
      <c r="A1195" s="98">
        <v>1187</v>
      </c>
      <c r="B1195" s="598" t="s">
        <v>848</v>
      </c>
      <c r="C1195" s="598" t="s">
        <v>2092</v>
      </c>
      <c r="D1195" s="602" t="s">
        <v>3098</v>
      </c>
      <c r="E1195" s="494" t="s">
        <v>828</v>
      </c>
      <c r="F1195" s="98" t="s">
        <v>333</v>
      </c>
      <c r="G1195" s="495">
        <f t="shared" si="35"/>
        <v>100</v>
      </c>
      <c r="H1195" s="601">
        <v>80</v>
      </c>
      <c r="I1195" s="364">
        <f t="shared" si="36"/>
        <v>20</v>
      </c>
    </row>
    <row r="1196" spans="1:9" ht="15">
      <c r="A1196" s="98">
        <v>1188</v>
      </c>
      <c r="B1196" s="598" t="s">
        <v>848</v>
      </c>
      <c r="C1196" s="598" t="s">
        <v>3099</v>
      </c>
      <c r="D1196" s="602" t="s">
        <v>3100</v>
      </c>
      <c r="E1196" s="494" t="s">
        <v>828</v>
      </c>
      <c r="F1196" s="98" t="s">
        <v>333</v>
      </c>
      <c r="G1196" s="495">
        <f t="shared" si="35"/>
        <v>100</v>
      </c>
      <c r="H1196" s="601">
        <v>80</v>
      </c>
      <c r="I1196" s="364">
        <f t="shared" si="36"/>
        <v>20</v>
      </c>
    </row>
    <row r="1197" spans="1:9" ht="15">
      <c r="A1197" s="98">
        <v>1189</v>
      </c>
      <c r="B1197" s="598" t="s">
        <v>859</v>
      </c>
      <c r="C1197" s="598" t="s">
        <v>1604</v>
      </c>
      <c r="D1197" s="602" t="s">
        <v>3101</v>
      </c>
      <c r="E1197" s="494" t="s">
        <v>828</v>
      </c>
      <c r="F1197" s="98" t="s">
        <v>333</v>
      </c>
      <c r="G1197" s="495">
        <f t="shared" si="35"/>
        <v>100</v>
      </c>
      <c r="H1197" s="601">
        <v>80</v>
      </c>
      <c r="I1197" s="364">
        <f t="shared" si="36"/>
        <v>20</v>
      </c>
    </row>
    <row r="1198" spans="1:9" ht="15">
      <c r="A1198" s="98">
        <v>1190</v>
      </c>
      <c r="B1198" s="598" t="s">
        <v>3102</v>
      </c>
      <c r="C1198" s="598" t="s">
        <v>3060</v>
      </c>
      <c r="D1198" s="602" t="s">
        <v>3103</v>
      </c>
      <c r="E1198" s="494" t="s">
        <v>828</v>
      </c>
      <c r="F1198" s="98" t="s">
        <v>333</v>
      </c>
      <c r="G1198" s="495">
        <f t="shared" si="35"/>
        <v>100</v>
      </c>
      <c r="H1198" s="601">
        <v>80</v>
      </c>
      <c r="I1198" s="364">
        <f t="shared" si="36"/>
        <v>20</v>
      </c>
    </row>
    <row r="1199" spans="1:9" ht="15">
      <c r="A1199" s="98">
        <v>1191</v>
      </c>
      <c r="B1199" s="598" t="s">
        <v>979</v>
      </c>
      <c r="C1199" s="598" t="s">
        <v>2892</v>
      </c>
      <c r="D1199" s="602" t="s">
        <v>3104</v>
      </c>
      <c r="E1199" s="494" t="s">
        <v>828</v>
      </c>
      <c r="F1199" s="98" t="s">
        <v>333</v>
      </c>
      <c r="G1199" s="495">
        <f t="shared" si="35"/>
        <v>100</v>
      </c>
      <c r="H1199" s="601">
        <v>80</v>
      </c>
      <c r="I1199" s="364">
        <f t="shared" si="36"/>
        <v>20</v>
      </c>
    </row>
    <row r="1200" spans="1:9" ht="15">
      <c r="A1200" s="98">
        <v>1192</v>
      </c>
      <c r="B1200" s="598" t="s">
        <v>3105</v>
      </c>
      <c r="C1200" s="598" t="s">
        <v>3060</v>
      </c>
      <c r="D1200" s="602" t="s">
        <v>3106</v>
      </c>
      <c r="E1200" s="494" t="s">
        <v>828</v>
      </c>
      <c r="F1200" s="98" t="s">
        <v>333</v>
      </c>
      <c r="G1200" s="495">
        <f t="shared" si="35"/>
        <v>100</v>
      </c>
      <c r="H1200" s="601">
        <v>80</v>
      </c>
      <c r="I1200" s="364">
        <f t="shared" si="36"/>
        <v>20</v>
      </c>
    </row>
    <row r="1201" spans="1:9" ht="15">
      <c r="A1201" s="98">
        <v>1193</v>
      </c>
      <c r="B1201" s="598" t="s">
        <v>1312</v>
      </c>
      <c r="C1201" s="598" t="s">
        <v>3053</v>
      </c>
      <c r="D1201" s="602" t="s">
        <v>3107</v>
      </c>
      <c r="E1201" s="494" t="s">
        <v>828</v>
      </c>
      <c r="F1201" s="98" t="s">
        <v>333</v>
      </c>
      <c r="G1201" s="495">
        <f t="shared" si="35"/>
        <v>100</v>
      </c>
      <c r="H1201" s="601">
        <v>80</v>
      </c>
      <c r="I1201" s="364">
        <f t="shared" si="36"/>
        <v>20</v>
      </c>
    </row>
    <row r="1202" spans="1:9" ht="15">
      <c r="A1202" s="98">
        <v>1194</v>
      </c>
      <c r="B1202" s="598" t="s">
        <v>3108</v>
      </c>
      <c r="C1202" s="598" t="s">
        <v>3109</v>
      </c>
      <c r="D1202" s="602" t="s">
        <v>3110</v>
      </c>
      <c r="E1202" s="494" t="s">
        <v>828</v>
      </c>
      <c r="F1202" s="98" t="s">
        <v>333</v>
      </c>
      <c r="G1202" s="495">
        <f t="shared" si="35"/>
        <v>100</v>
      </c>
      <c r="H1202" s="601">
        <v>80</v>
      </c>
      <c r="I1202" s="364">
        <f t="shared" si="36"/>
        <v>20</v>
      </c>
    </row>
    <row r="1203" spans="1:9" ht="15">
      <c r="A1203" s="98">
        <v>1195</v>
      </c>
      <c r="B1203" s="598" t="s">
        <v>3111</v>
      </c>
      <c r="C1203" s="598" t="s">
        <v>3112</v>
      </c>
      <c r="D1203" s="602" t="s">
        <v>3113</v>
      </c>
      <c r="E1203" s="494" t="s">
        <v>828</v>
      </c>
      <c r="F1203" s="98" t="s">
        <v>333</v>
      </c>
      <c r="G1203" s="495">
        <f t="shared" si="35"/>
        <v>100</v>
      </c>
      <c r="H1203" s="601">
        <v>80</v>
      </c>
      <c r="I1203" s="364">
        <f t="shared" si="36"/>
        <v>20</v>
      </c>
    </row>
    <row r="1204" spans="1:9" ht="15">
      <c r="A1204" s="98">
        <v>1196</v>
      </c>
      <c r="B1204" s="598" t="s">
        <v>2504</v>
      </c>
      <c r="C1204" s="598" t="s">
        <v>3114</v>
      </c>
      <c r="D1204" s="602" t="s">
        <v>3115</v>
      </c>
      <c r="E1204" s="494" t="s">
        <v>828</v>
      </c>
      <c r="F1204" s="98" t="s">
        <v>333</v>
      </c>
      <c r="G1204" s="495">
        <f t="shared" si="35"/>
        <v>100</v>
      </c>
      <c r="H1204" s="601">
        <v>80</v>
      </c>
      <c r="I1204" s="364">
        <f t="shared" si="36"/>
        <v>20</v>
      </c>
    </row>
    <row r="1205" spans="1:9" ht="15">
      <c r="A1205" s="98">
        <v>1197</v>
      </c>
      <c r="B1205" s="598" t="s">
        <v>896</v>
      </c>
      <c r="C1205" s="598" t="s">
        <v>897</v>
      </c>
      <c r="D1205" s="602" t="s">
        <v>898</v>
      </c>
      <c r="E1205" s="494" t="s">
        <v>828</v>
      </c>
      <c r="F1205" s="98" t="s">
        <v>333</v>
      </c>
      <c r="G1205" s="495">
        <f t="shared" si="35"/>
        <v>100</v>
      </c>
      <c r="H1205" s="601">
        <v>80</v>
      </c>
      <c r="I1205" s="364">
        <f t="shared" si="36"/>
        <v>20</v>
      </c>
    </row>
    <row r="1206" spans="1:9" ht="15">
      <c r="A1206" s="98">
        <v>1198</v>
      </c>
      <c r="B1206" s="598" t="s">
        <v>3116</v>
      </c>
      <c r="C1206" s="598" t="s">
        <v>897</v>
      </c>
      <c r="D1206" s="602" t="s">
        <v>3117</v>
      </c>
      <c r="E1206" s="494" t="s">
        <v>828</v>
      </c>
      <c r="F1206" s="98" t="s">
        <v>333</v>
      </c>
      <c r="G1206" s="495">
        <f t="shared" si="35"/>
        <v>100</v>
      </c>
      <c r="H1206" s="601">
        <v>80</v>
      </c>
      <c r="I1206" s="364">
        <f t="shared" si="36"/>
        <v>20</v>
      </c>
    </row>
    <row r="1207" spans="1:9" ht="15">
      <c r="A1207" s="98">
        <v>1199</v>
      </c>
      <c r="B1207" s="598" t="s">
        <v>3118</v>
      </c>
      <c r="C1207" s="598" t="s">
        <v>3083</v>
      </c>
      <c r="D1207" s="603" t="s">
        <v>3119</v>
      </c>
      <c r="E1207" s="494" t="s">
        <v>828</v>
      </c>
      <c r="F1207" s="98" t="s">
        <v>333</v>
      </c>
      <c r="G1207" s="495">
        <f t="shared" si="35"/>
        <v>100</v>
      </c>
      <c r="H1207" s="601">
        <v>80</v>
      </c>
      <c r="I1207" s="364">
        <f t="shared" si="36"/>
        <v>20</v>
      </c>
    </row>
    <row r="1208" spans="1:9" ht="15">
      <c r="A1208" s="98">
        <v>1200</v>
      </c>
      <c r="B1208" s="598" t="s">
        <v>3120</v>
      </c>
      <c r="C1208" s="598" t="s">
        <v>3112</v>
      </c>
      <c r="D1208" s="602" t="s">
        <v>3121</v>
      </c>
      <c r="E1208" s="494" t="s">
        <v>828</v>
      </c>
      <c r="F1208" s="98" t="s">
        <v>333</v>
      </c>
      <c r="G1208" s="495">
        <f t="shared" si="35"/>
        <v>100</v>
      </c>
      <c r="H1208" s="601">
        <v>80</v>
      </c>
      <c r="I1208" s="364">
        <f t="shared" si="36"/>
        <v>20</v>
      </c>
    </row>
    <row r="1209" spans="1:9" ht="15">
      <c r="A1209" s="98">
        <v>1201</v>
      </c>
      <c r="B1209" s="598" t="s">
        <v>3122</v>
      </c>
      <c r="C1209" s="598" t="s">
        <v>3123</v>
      </c>
      <c r="D1209" s="602" t="s">
        <v>3124</v>
      </c>
      <c r="E1209" s="494" t="s">
        <v>828</v>
      </c>
      <c r="F1209" s="98" t="s">
        <v>333</v>
      </c>
      <c r="G1209" s="495">
        <f t="shared" si="35"/>
        <v>100</v>
      </c>
      <c r="H1209" s="601">
        <v>80</v>
      </c>
      <c r="I1209" s="364">
        <f t="shared" si="36"/>
        <v>20</v>
      </c>
    </row>
    <row r="1210" spans="1:9" ht="15">
      <c r="A1210" s="98">
        <v>1202</v>
      </c>
      <c r="B1210" s="598" t="s">
        <v>3125</v>
      </c>
      <c r="C1210" s="598" t="s">
        <v>3126</v>
      </c>
      <c r="D1210" s="602" t="s">
        <v>3127</v>
      </c>
      <c r="E1210" s="494" t="s">
        <v>828</v>
      </c>
      <c r="F1210" s="98" t="s">
        <v>333</v>
      </c>
      <c r="G1210" s="495">
        <f t="shared" si="35"/>
        <v>100</v>
      </c>
      <c r="H1210" s="601">
        <v>80</v>
      </c>
      <c r="I1210" s="364">
        <f t="shared" si="36"/>
        <v>20</v>
      </c>
    </row>
    <row r="1211" spans="1:9" ht="15">
      <c r="A1211" s="98">
        <v>1203</v>
      </c>
      <c r="B1211" s="598" t="s">
        <v>3128</v>
      </c>
      <c r="C1211" s="598" t="s">
        <v>3129</v>
      </c>
      <c r="D1211" s="602" t="s">
        <v>3130</v>
      </c>
      <c r="E1211" s="494" t="s">
        <v>828</v>
      </c>
      <c r="F1211" s="98" t="s">
        <v>333</v>
      </c>
      <c r="G1211" s="495">
        <f t="shared" si="35"/>
        <v>100</v>
      </c>
      <c r="H1211" s="601">
        <v>80</v>
      </c>
      <c r="I1211" s="364">
        <f t="shared" si="36"/>
        <v>20</v>
      </c>
    </row>
    <row r="1212" spans="1:9" ht="15">
      <c r="A1212" s="98">
        <v>1204</v>
      </c>
      <c r="B1212" s="598" t="s">
        <v>1817</v>
      </c>
      <c r="C1212" s="598" t="s">
        <v>1604</v>
      </c>
      <c r="D1212" s="602" t="s">
        <v>3131</v>
      </c>
      <c r="E1212" s="494" t="s">
        <v>828</v>
      </c>
      <c r="F1212" s="98" t="s">
        <v>333</v>
      </c>
      <c r="G1212" s="495">
        <f t="shared" si="35"/>
        <v>100</v>
      </c>
      <c r="H1212" s="601">
        <v>80</v>
      </c>
      <c r="I1212" s="364">
        <f t="shared" si="36"/>
        <v>20</v>
      </c>
    </row>
    <row r="1213" spans="1:9" ht="15">
      <c r="A1213" s="98">
        <v>1205</v>
      </c>
      <c r="B1213" s="598" t="s">
        <v>1301</v>
      </c>
      <c r="C1213" s="598" t="s">
        <v>3053</v>
      </c>
      <c r="D1213" s="602" t="s">
        <v>3132</v>
      </c>
      <c r="E1213" s="494" t="s">
        <v>828</v>
      </c>
      <c r="F1213" s="98" t="s">
        <v>333</v>
      </c>
      <c r="G1213" s="495">
        <f t="shared" ref="G1213:G1276" si="37">H1213/0.8</f>
        <v>100</v>
      </c>
      <c r="H1213" s="601">
        <v>80</v>
      </c>
      <c r="I1213" s="364">
        <f t="shared" ref="I1213:I1276" si="38">H1213*0.25</f>
        <v>20</v>
      </c>
    </row>
    <row r="1214" spans="1:9" ht="15">
      <c r="A1214" s="98">
        <v>1206</v>
      </c>
      <c r="B1214" s="598" t="s">
        <v>2588</v>
      </c>
      <c r="C1214" s="598" t="s">
        <v>1604</v>
      </c>
      <c r="D1214" s="602" t="s">
        <v>3133</v>
      </c>
      <c r="E1214" s="494" t="s">
        <v>828</v>
      </c>
      <c r="F1214" s="98" t="s">
        <v>333</v>
      </c>
      <c r="G1214" s="495">
        <f t="shared" si="37"/>
        <v>100</v>
      </c>
      <c r="H1214" s="601">
        <v>80</v>
      </c>
      <c r="I1214" s="364">
        <f t="shared" si="38"/>
        <v>20</v>
      </c>
    </row>
    <row r="1215" spans="1:9" ht="15">
      <c r="A1215" s="98">
        <v>1207</v>
      </c>
      <c r="B1215" s="598" t="s">
        <v>1493</v>
      </c>
      <c r="C1215" s="598" t="s">
        <v>2892</v>
      </c>
      <c r="D1215" s="602" t="s">
        <v>3134</v>
      </c>
      <c r="E1215" s="494" t="s">
        <v>828</v>
      </c>
      <c r="F1215" s="98" t="s">
        <v>333</v>
      </c>
      <c r="G1215" s="495">
        <f t="shared" si="37"/>
        <v>100</v>
      </c>
      <c r="H1215" s="601">
        <v>80</v>
      </c>
      <c r="I1215" s="364">
        <f t="shared" si="38"/>
        <v>20</v>
      </c>
    </row>
    <row r="1216" spans="1:9" ht="15">
      <c r="A1216" s="98">
        <v>1208</v>
      </c>
      <c r="B1216" s="598" t="s">
        <v>896</v>
      </c>
      <c r="C1216" s="598" t="s">
        <v>2892</v>
      </c>
      <c r="D1216" s="602" t="s">
        <v>3135</v>
      </c>
      <c r="E1216" s="494" t="s">
        <v>828</v>
      </c>
      <c r="F1216" s="98" t="s">
        <v>333</v>
      </c>
      <c r="G1216" s="495">
        <f t="shared" si="37"/>
        <v>100</v>
      </c>
      <c r="H1216" s="601">
        <v>80</v>
      </c>
      <c r="I1216" s="364">
        <f t="shared" si="38"/>
        <v>20</v>
      </c>
    </row>
    <row r="1217" spans="1:9" ht="15">
      <c r="A1217" s="98">
        <v>1209</v>
      </c>
      <c r="B1217" s="598" t="s">
        <v>913</v>
      </c>
      <c r="C1217" s="598" t="s">
        <v>2892</v>
      </c>
      <c r="D1217" s="602" t="s">
        <v>3136</v>
      </c>
      <c r="E1217" s="494" t="s">
        <v>828</v>
      </c>
      <c r="F1217" s="98" t="s">
        <v>333</v>
      </c>
      <c r="G1217" s="495">
        <f t="shared" si="37"/>
        <v>100</v>
      </c>
      <c r="H1217" s="601">
        <v>80</v>
      </c>
      <c r="I1217" s="364">
        <f t="shared" si="38"/>
        <v>20</v>
      </c>
    </row>
    <row r="1218" spans="1:9" ht="15">
      <c r="A1218" s="98">
        <v>1210</v>
      </c>
      <c r="B1218" s="598" t="s">
        <v>3137</v>
      </c>
      <c r="C1218" s="598" t="s">
        <v>3138</v>
      </c>
      <c r="D1218" s="602" t="s">
        <v>3139</v>
      </c>
      <c r="E1218" s="494" t="s">
        <v>828</v>
      </c>
      <c r="F1218" s="98" t="s">
        <v>333</v>
      </c>
      <c r="G1218" s="495">
        <f t="shared" si="37"/>
        <v>100</v>
      </c>
      <c r="H1218" s="601">
        <v>80</v>
      </c>
      <c r="I1218" s="364">
        <f t="shared" si="38"/>
        <v>20</v>
      </c>
    </row>
    <row r="1219" spans="1:9" ht="15">
      <c r="A1219" s="98">
        <v>1211</v>
      </c>
      <c r="B1219" s="604" t="s">
        <v>959</v>
      </c>
      <c r="C1219" s="604" t="s">
        <v>3140</v>
      </c>
      <c r="D1219" s="600">
        <v>35001122481</v>
      </c>
      <c r="E1219" s="494" t="s">
        <v>828</v>
      </c>
      <c r="F1219" s="98" t="s">
        <v>333</v>
      </c>
      <c r="G1219" s="495">
        <f t="shared" si="37"/>
        <v>100</v>
      </c>
      <c r="H1219" s="601">
        <v>80</v>
      </c>
      <c r="I1219" s="364">
        <f t="shared" si="38"/>
        <v>20</v>
      </c>
    </row>
    <row r="1220" spans="1:9" ht="15">
      <c r="A1220" s="98">
        <v>1212</v>
      </c>
      <c r="B1220" s="598" t="s">
        <v>3141</v>
      </c>
      <c r="C1220" s="598" t="s">
        <v>3142</v>
      </c>
      <c r="D1220" s="602" t="s">
        <v>3143</v>
      </c>
      <c r="E1220" s="494" t="s">
        <v>828</v>
      </c>
      <c r="F1220" s="98" t="s">
        <v>333</v>
      </c>
      <c r="G1220" s="495">
        <f t="shared" si="37"/>
        <v>100</v>
      </c>
      <c r="H1220" s="601">
        <v>80</v>
      </c>
      <c r="I1220" s="364">
        <f t="shared" si="38"/>
        <v>20</v>
      </c>
    </row>
    <row r="1221" spans="1:9" ht="15">
      <c r="A1221" s="98">
        <v>1213</v>
      </c>
      <c r="B1221" s="598" t="s">
        <v>994</v>
      </c>
      <c r="C1221" s="598" t="s">
        <v>3142</v>
      </c>
      <c r="D1221" s="602" t="s">
        <v>3144</v>
      </c>
      <c r="E1221" s="494" t="s">
        <v>828</v>
      </c>
      <c r="F1221" s="98" t="s">
        <v>333</v>
      </c>
      <c r="G1221" s="495">
        <f t="shared" si="37"/>
        <v>100</v>
      </c>
      <c r="H1221" s="601">
        <v>80</v>
      </c>
      <c r="I1221" s="364">
        <f t="shared" si="38"/>
        <v>20</v>
      </c>
    </row>
    <row r="1222" spans="1:9" ht="15">
      <c r="A1222" s="98">
        <v>1214</v>
      </c>
      <c r="B1222" s="598" t="s">
        <v>3145</v>
      </c>
      <c r="C1222" s="598" t="s">
        <v>3146</v>
      </c>
      <c r="D1222" s="602" t="s">
        <v>3147</v>
      </c>
      <c r="E1222" s="494" t="s">
        <v>828</v>
      </c>
      <c r="F1222" s="98" t="s">
        <v>333</v>
      </c>
      <c r="G1222" s="495">
        <f t="shared" si="37"/>
        <v>100</v>
      </c>
      <c r="H1222" s="601">
        <v>80</v>
      </c>
      <c r="I1222" s="364">
        <f t="shared" si="38"/>
        <v>20</v>
      </c>
    </row>
    <row r="1223" spans="1:9" ht="15">
      <c r="A1223" s="98">
        <v>1215</v>
      </c>
      <c r="B1223" s="598" t="s">
        <v>3148</v>
      </c>
      <c r="C1223" s="598" t="s">
        <v>3149</v>
      </c>
      <c r="D1223" s="602" t="s">
        <v>3150</v>
      </c>
      <c r="E1223" s="494" t="s">
        <v>828</v>
      </c>
      <c r="F1223" s="98" t="s">
        <v>333</v>
      </c>
      <c r="G1223" s="495">
        <f t="shared" si="37"/>
        <v>100</v>
      </c>
      <c r="H1223" s="601">
        <v>80</v>
      </c>
      <c r="I1223" s="364">
        <f t="shared" si="38"/>
        <v>20</v>
      </c>
    </row>
    <row r="1224" spans="1:9" ht="15">
      <c r="A1224" s="98">
        <v>1216</v>
      </c>
      <c r="B1224" s="598" t="s">
        <v>3151</v>
      </c>
      <c r="C1224" s="598" t="s">
        <v>3088</v>
      </c>
      <c r="D1224" s="602" t="s">
        <v>3152</v>
      </c>
      <c r="E1224" s="494" t="s">
        <v>828</v>
      </c>
      <c r="F1224" s="98" t="s">
        <v>333</v>
      </c>
      <c r="G1224" s="495">
        <f t="shared" si="37"/>
        <v>100</v>
      </c>
      <c r="H1224" s="601">
        <v>80</v>
      </c>
      <c r="I1224" s="364">
        <f t="shared" si="38"/>
        <v>20</v>
      </c>
    </row>
    <row r="1225" spans="1:9" ht="15">
      <c r="A1225" s="98">
        <v>1217</v>
      </c>
      <c r="B1225" s="598" t="s">
        <v>3153</v>
      </c>
      <c r="C1225" s="598" t="s">
        <v>3114</v>
      </c>
      <c r="D1225" s="602" t="s">
        <v>3154</v>
      </c>
      <c r="E1225" s="494" t="s">
        <v>828</v>
      </c>
      <c r="F1225" s="98" t="s">
        <v>333</v>
      </c>
      <c r="G1225" s="495">
        <f t="shared" si="37"/>
        <v>100</v>
      </c>
      <c r="H1225" s="601">
        <v>80</v>
      </c>
      <c r="I1225" s="364">
        <f t="shared" si="38"/>
        <v>20</v>
      </c>
    </row>
    <row r="1226" spans="1:9" ht="15">
      <c r="A1226" s="98">
        <v>1218</v>
      </c>
      <c r="B1226" s="598" t="s">
        <v>1267</v>
      </c>
      <c r="C1226" s="598" t="s">
        <v>2018</v>
      </c>
      <c r="D1226" s="602" t="s">
        <v>3155</v>
      </c>
      <c r="E1226" s="494" t="s">
        <v>828</v>
      </c>
      <c r="F1226" s="98" t="s">
        <v>333</v>
      </c>
      <c r="G1226" s="495">
        <f t="shared" si="37"/>
        <v>100</v>
      </c>
      <c r="H1226" s="601">
        <v>80</v>
      </c>
      <c r="I1226" s="364">
        <f t="shared" si="38"/>
        <v>20</v>
      </c>
    </row>
    <row r="1227" spans="1:9" ht="15">
      <c r="A1227" s="98">
        <v>1219</v>
      </c>
      <c r="B1227" s="598" t="s">
        <v>2339</v>
      </c>
      <c r="C1227" s="598" t="s">
        <v>3156</v>
      </c>
      <c r="D1227" s="602" t="s">
        <v>3157</v>
      </c>
      <c r="E1227" s="494" t="s">
        <v>828</v>
      </c>
      <c r="F1227" s="98" t="s">
        <v>333</v>
      </c>
      <c r="G1227" s="495">
        <f t="shared" si="37"/>
        <v>100</v>
      </c>
      <c r="H1227" s="601">
        <v>80</v>
      </c>
      <c r="I1227" s="364">
        <f t="shared" si="38"/>
        <v>20</v>
      </c>
    </row>
    <row r="1228" spans="1:9" ht="15">
      <c r="A1228" s="98">
        <v>1220</v>
      </c>
      <c r="B1228" s="598" t="s">
        <v>3158</v>
      </c>
      <c r="C1228" s="598" t="s">
        <v>3088</v>
      </c>
      <c r="D1228" s="602" t="s">
        <v>3159</v>
      </c>
      <c r="E1228" s="494" t="s">
        <v>828</v>
      </c>
      <c r="F1228" s="98" t="s">
        <v>333</v>
      </c>
      <c r="G1228" s="495">
        <f t="shared" si="37"/>
        <v>100</v>
      </c>
      <c r="H1228" s="601">
        <v>80</v>
      </c>
      <c r="I1228" s="364">
        <f t="shared" si="38"/>
        <v>20</v>
      </c>
    </row>
    <row r="1229" spans="1:9" ht="15">
      <c r="A1229" s="98">
        <v>1221</v>
      </c>
      <c r="B1229" s="598" t="s">
        <v>3160</v>
      </c>
      <c r="C1229" s="598" t="s">
        <v>3123</v>
      </c>
      <c r="D1229" s="602" t="s">
        <v>3161</v>
      </c>
      <c r="E1229" s="494" t="s">
        <v>828</v>
      </c>
      <c r="F1229" s="98" t="s">
        <v>333</v>
      </c>
      <c r="G1229" s="495">
        <f t="shared" si="37"/>
        <v>100</v>
      </c>
      <c r="H1229" s="601">
        <v>80</v>
      </c>
      <c r="I1229" s="364">
        <f t="shared" si="38"/>
        <v>20</v>
      </c>
    </row>
    <row r="1230" spans="1:9" ht="15">
      <c r="A1230" s="98">
        <v>1222</v>
      </c>
      <c r="B1230" s="598" t="s">
        <v>3162</v>
      </c>
      <c r="C1230" s="598" t="s">
        <v>2765</v>
      </c>
      <c r="D1230" s="603" t="s">
        <v>3163</v>
      </c>
      <c r="E1230" s="494" t="s">
        <v>828</v>
      </c>
      <c r="F1230" s="98" t="s">
        <v>333</v>
      </c>
      <c r="G1230" s="495">
        <f t="shared" si="37"/>
        <v>100</v>
      </c>
      <c r="H1230" s="601">
        <v>80</v>
      </c>
      <c r="I1230" s="364">
        <f t="shared" si="38"/>
        <v>20</v>
      </c>
    </row>
    <row r="1231" spans="1:9" ht="15">
      <c r="A1231" s="98">
        <v>1223</v>
      </c>
      <c r="B1231" s="598" t="s">
        <v>3164</v>
      </c>
      <c r="C1231" s="598" t="s">
        <v>3165</v>
      </c>
      <c r="D1231" s="602" t="s">
        <v>3166</v>
      </c>
      <c r="E1231" s="494" t="s">
        <v>828</v>
      </c>
      <c r="F1231" s="98" t="s">
        <v>333</v>
      </c>
      <c r="G1231" s="495">
        <f t="shared" si="37"/>
        <v>100</v>
      </c>
      <c r="H1231" s="601">
        <v>80</v>
      </c>
      <c r="I1231" s="364">
        <f t="shared" si="38"/>
        <v>20</v>
      </c>
    </row>
    <row r="1232" spans="1:9" ht="15">
      <c r="A1232" s="98">
        <v>1224</v>
      </c>
      <c r="B1232" s="598" t="s">
        <v>3167</v>
      </c>
      <c r="C1232" s="598" t="s">
        <v>3168</v>
      </c>
      <c r="D1232" s="602" t="s">
        <v>3169</v>
      </c>
      <c r="E1232" s="494" t="s">
        <v>828</v>
      </c>
      <c r="F1232" s="98" t="s">
        <v>333</v>
      </c>
      <c r="G1232" s="495">
        <f t="shared" si="37"/>
        <v>100</v>
      </c>
      <c r="H1232" s="601">
        <v>80</v>
      </c>
      <c r="I1232" s="364">
        <f t="shared" si="38"/>
        <v>20</v>
      </c>
    </row>
    <row r="1233" spans="1:9" ht="15">
      <c r="A1233" s="98">
        <v>1225</v>
      </c>
      <c r="B1233" s="598" t="s">
        <v>3170</v>
      </c>
      <c r="C1233" s="598" t="s">
        <v>3171</v>
      </c>
      <c r="D1233" s="602" t="s">
        <v>3172</v>
      </c>
      <c r="E1233" s="494" t="s">
        <v>828</v>
      </c>
      <c r="F1233" s="98" t="s">
        <v>333</v>
      </c>
      <c r="G1233" s="495">
        <f t="shared" si="37"/>
        <v>100</v>
      </c>
      <c r="H1233" s="601">
        <v>80</v>
      </c>
      <c r="I1233" s="364">
        <f t="shared" si="38"/>
        <v>20</v>
      </c>
    </row>
    <row r="1234" spans="1:9" ht="15">
      <c r="A1234" s="98">
        <v>1226</v>
      </c>
      <c r="B1234" s="598" t="s">
        <v>3173</v>
      </c>
      <c r="C1234" s="598" t="s">
        <v>3174</v>
      </c>
      <c r="D1234" s="602" t="s">
        <v>3175</v>
      </c>
      <c r="E1234" s="494" t="s">
        <v>828</v>
      </c>
      <c r="F1234" s="98" t="s">
        <v>333</v>
      </c>
      <c r="G1234" s="495">
        <f t="shared" si="37"/>
        <v>100</v>
      </c>
      <c r="H1234" s="601">
        <v>80</v>
      </c>
      <c r="I1234" s="364">
        <f t="shared" si="38"/>
        <v>20</v>
      </c>
    </row>
    <row r="1235" spans="1:9" ht="15">
      <c r="A1235" s="98">
        <v>1227</v>
      </c>
      <c r="B1235" s="598" t="s">
        <v>1994</v>
      </c>
      <c r="C1235" s="598" t="s">
        <v>3176</v>
      </c>
      <c r="D1235" s="602" t="s">
        <v>3177</v>
      </c>
      <c r="E1235" s="494" t="s">
        <v>828</v>
      </c>
      <c r="F1235" s="98" t="s">
        <v>333</v>
      </c>
      <c r="G1235" s="495">
        <f t="shared" si="37"/>
        <v>100</v>
      </c>
      <c r="H1235" s="601">
        <v>80</v>
      </c>
      <c r="I1235" s="364">
        <f t="shared" si="38"/>
        <v>20</v>
      </c>
    </row>
    <row r="1236" spans="1:9" ht="15">
      <c r="A1236" s="98">
        <v>1228</v>
      </c>
      <c r="B1236" s="598" t="s">
        <v>3178</v>
      </c>
      <c r="C1236" s="598" t="s">
        <v>2809</v>
      </c>
      <c r="D1236" s="602" t="s">
        <v>3179</v>
      </c>
      <c r="E1236" s="494" t="s">
        <v>828</v>
      </c>
      <c r="F1236" s="98" t="s">
        <v>333</v>
      </c>
      <c r="G1236" s="495">
        <f t="shared" si="37"/>
        <v>100</v>
      </c>
      <c r="H1236" s="601">
        <v>80</v>
      </c>
      <c r="I1236" s="364">
        <f t="shared" si="38"/>
        <v>20</v>
      </c>
    </row>
    <row r="1237" spans="1:9" ht="15">
      <c r="A1237" s="98">
        <v>1229</v>
      </c>
      <c r="B1237" s="598" t="s">
        <v>3180</v>
      </c>
      <c r="C1237" s="598" t="s">
        <v>3114</v>
      </c>
      <c r="D1237" s="602" t="s">
        <v>3181</v>
      </c>
      <c r="E1237" s="494" t="s">
        <v>828</v>
      </c>
      <c r="F1237" s="98" t="s">
        <v>333</v>
      </c>
      <c r="G1237" s="495">
        <f t="shared" si="37"/>
        <v>100</v>
      </c>
      <c r="H1237" s="601">
        <v>80</v>
      </c>
      <c r="I1237" s="364">
        <f t="shared" si="38"/>
        <v>20</v>
      </c>
    </row>
    <row r="1238" spans="1:9" ht="15">
      <c r="A1238" s="98">
        <v>1230</v>
      </c>
      <c r="B1238" s="598" t="s">
        <v>3182</v>
      </c>
      <c r="C1238" s="598" t="s">
        <v>3123</v>
      </c>
      <c r="D1238" s="602" t="s">
        <v>3183</v>
      </c>
      <c r="E1238" s="494" t="s">
        <v>828</v>
      </c>
      <c r="F1238" s="98" t="s">
        <v>333</v>
      </c>
      <c r="G1238" s="495">
        <f t="shared" si="37"/>
        <v>100</v>
      </c>
      <c r="H1238" s="601">
        <v>80</v>
      </c>
      <c r="I1238" s="364">
        <f t="shared" si="38"/>
        <v>20</v>
      </c>
    </row>
    <row r="1239" spans="1:9" ht="15">
      <c r="A1239" s="98">
        <v>1231</v>
      </c>
      <c r="B1239" s="598" t="s">
        <v>913</v>
      </c>
      <c r="C1239" s="598" t="s">
        <v>1559</v>
      </c>
      <c r="D1239" s="602" t="s">
        <v>3184</v>
      </c>
      <c r="E1239" s="494" t="s">
        <v>828</v>
      </c>
      <c r="F1239" s="98" t="s">
        <v>333</v>
      </c>
      <c r="G1239" s="495">
        <f t="shared" si="37"/>
        <v>100</v>
      </c>
      <c r="H1239" s="601">
        <v>80</v>
      </c>
      <c r="I1239" s="364">
        <f t="shared" si="38"/>
        <v>20</v>
      </c>
    </row>
    <row r="1240" spans="1:9" ht="15">
      <c r="A1240" s="98">
        <v>1232</v>
      </c>
      <c r="B1240" s="598" t="s">
        <v>835</v>
      </c>
      <c r="C1240" s="598" t="s">
        <v>3185</v>
      </c>
      <c r="D1240" s="602" t="s">
        <v>3186</v>
      </c>
      <c r="E1240" s="494" t="s">
        <v>828</v>
      </c>
      <c r="F1240" s="98" t="s">
        <v>333</v>
      </c>
      <c r="G1240" s="495">
        <f t="shared" si="37"/>
        <v>100</v>
      </c>
      <c r="H1240" s="601">
        <v>80</v>
      </c>
      <c r="I1240" s="364">
        <f t="shared" si="38"/>
        <v>20</v>
      </c>
    </row>
    <row r="1241" spans="1:9" ht="15">
      <c r="A1241" s="98">
        <v>1233</v>
      </c>
      <c r="B1241" s="598" t="s">
        <v>1296</v>
      </c>
      <c r="C1241" s="598" t="s">
        <v>839</v>
      </c>
      <c r="D1241" s="602" t="s">
        <v>3187</v>
      </c>
      <c r="E1241" s="494" t="s">
        <v>828</v>
      </c>
      <c r="F1241" s="98" t="s">
        <v>333</v>
      </c>
      <c r="G1241" s="495">
        <f t="shared" si="37"/>
        <v>100</v>
      </c>
      <c r="H1241" s="601">
        <v>80</v>
      </c>
      <c r="I1241" s="364">
        <f t="shared" si="38"/>
        <v>20</v>
      </c>
    </row>
    <row r="1242" spans="1:9" ht="15">
      <c r="A1242" s="98">
        <v>1234</v>
      </c>
      <c r="B1242" s="598" t="s">
        <v>965</v>
      </c>
      <c r="C1242" s="598" t="s">
        <v>3188</v>
      </c>
      <c r="D1242" s="602" t="s">
        <v>3189</v>
      </c>
      <c r="E1242" s="494" t="s">
        <v>828</v>
      </c>
      <c r="F1242" s="98" t="s">
        <v>333</v>
      </c>
      <c r="G1242" s="495">
        <f t="shared" si="37"/>
        <v>100</v>
      </c>
      <c r="H1242" s="601">
        <v>80</v>
      </c>
      <c r="I1242" s="364">
        <f t="shared" si="38"/>
        <v>20</v>
      </c>
    </row>
    <row r="1243" spans="1:9" ht="15">
      <c r="A1243" s="98">
        <v>1235</v>
      </c>
      <c r="B1243" s="598" t="s">
        <v>3190</v>
      </c>
      <c r="C1243" s="598" t="s">
        <v>1559</v>
      </c>
      <c r="D1243" s="602" t="s">
        <v>3191</v>
      </c>
      <c r="E1243" s="494" t="s">
        <v>828</v>
      </c>
      <c r="F1243" s="98" t="s">
        <v>333</v>
      </c>
      <c r="G1243" s="495">
        <f t="shared" si="37"/>
        <v>100</v>
      </c>
      <c r="H1243" s="601">
        <v>80</v>
      </c>
      <c r="I1243" s="364">
        <f t="shared" si="38"/>
        <v>20</v>
      </c>
    </row>
    <row r="1244" spans="1:9" ht="15">
      <c r="A1244" s="98">
        <v>1236</v>
      </c>
      <c r="B1244" s="598" t="s">
        <v>3192</v>
      </c>
      <c r="C1244" s="598" t="s">
        <v>3193</v>
      </c>
      <c r="D1244" s="602" t="s">
        <v>3194</v>
      </c>
      <c r="E1244" s="494" t="s">
        <v>828</v>
      </c>
      <c r="F1244" s="98" t="s">
        <v>333</v>
      </c>
      <c r="G1244" s="495">
        <f t="shared" si="37"/>
        <v>100</v>
      </c>
      <c r="H1244" s="601">
        <v>80</v>
      </c>
      <c r="I1244" s="364">
        <f t="shared" si="38"/>
        <v>20</v>
      </c>
    </row>
    <row r="1245" spans="1:9" ht="15">
      <c r="A1245" s="98">
        <v>1237</v>
      </c>
      <c r="B1245" s="598" t="s">
        <v>1248</v>
      </c>
      <c r="C1245" s="598" t="s">
        <v>2511</v>
      </c>
      <c r="D1245" s="602" t="s">
        <v>3195</v>
      </c>
      <c r="E1245" s="494" t="s">
        <v>828</v>
      </c>
      <c r="F1245" s="98" t="s">
        <v>333</v>
      </c>
      <c r="G1245" s="495">
        <f t="shared" si="37"/>
        <v>100</v>
      </c>
      <c r="H1245" s="601">
        <v>80</v>
      </c>
      <c r="I1245" s="364">
        <f t="shared" si="38"/>
        <v>20</v>
      </c>
    </row>
    <row r="1246" spans="1:9" ht="15">
      <c r="A1246" s="98">
        <v>1238</v>
      </c>
      <c r="B1246" s="614" t="s">
        <v>3196</v>
      </c>
      <c r="C1246" s="614" t="s">
        <v>3197</v>
      </c>
      <c r="D1246" s="615" t="s">
        <v>3198</v>
      </c>
      <c r="E1246" s="494" t="s">
        <v>828</v>
      </c>
      <c r="F1246" s="98" t="s">
        <v>333</v>
      </c>
      <c r="G1246" s="495">
        <f t="shared" si="37"/>
        <v>300</v>
      </c>
      <c r="H1246" s="616">
        <v>240</v>
      </c>
      <c r="I1246" s="364">
        <f t="shared" si="38"/>
        <v>60</v>
      </c>
    </row>
    <row r="1247" spans="1:9" ht="15">
      <c r="A1247" s="98">
        <v>1239</v>
      </c>
      <c r="B1247" s="614" t="s">
        <v>3199</v>
      </c>
      <c r="C1247" s="614" t="s">
        <v>3200</v>
      </c>
      <c r="D1247" s="615" t="s">
        <v>3201</v>
      </c>
      <c r="E1247" s="494" t="s">
        <v>828</v>
      </c>
      <c r="F1247" s="98" t="s">
        <v>333</v>
      </c>
      <c r="G1247" s="495">
        <f t="shared" si="37"/>
        <v>300</v>
      </c>
      <c r="H1247" s="616">
        <v>240</v>
      </c>
      <c r="I1247" s="364">
        <f t="shared" si="38"/>
        <v>60</v>
      </c>
    </row>
    <row r="1248" spans="1:9" ht="15">
      <c r="A1248" s="98">
        <v>1240</v>
      </c>
      <c r="B1248" s="614" t="s">
        <v>3192</v>
      </c>
      <c r="C1248" s="614" t="s">
        <v>2534</v>
      </c>
      <c r="D1248" s="615" t="s">
        <v>3202</v>
      </c>
      <c r="E1248" s="494" t="s">
        <v>828</v>
      </c>
      <c r="F1248" s="98" t="s">
        <v>333</v>
      </c>
      <c r="G1248" s="495">
        <f t="shared" si="37"/>
        <v>300</v>
      </c>
      <c r="H1248" s="616">
        <v>240</v>
      </c>
      <c r="I1248" s="364">
        <f t="shared" si="38"/>
        <v>60</v>
      </c>
    </row>
    <row r="1249" spans="1:9" ht="15">
      <c r="A1249" s="98">
        <v>1241</v>
      </c>
      <c r="B1249" s="614" t="s">
        <v>2247</v>
      </c>
      <c r="C1249" s="614" t="s">
        <v>3203</v>
      </c>
      <c r="D1249" s="615" t="s">
        <v>3204</v>
      </c>
      <c r="E1249" s="494" t="s">
        <v>828</v>
      </c>
      <c r="F1249" s="98" t="s">
        <v>333</v>
      </c>
      <c r="G1249" s="495">
        <f t="shared" si="37"/>
        <v>300</v>
      </c>
      <c r="H1249" s="616">
        <v>240</v>
      </c>
      <c r="I1249" s="364">
        <f t="shared" si="38"/>
        <v>60</v>
      </c>
    </row>
    <row r="1250" spans="1:9" ht="15">
      <c r="A1250" s="98">
        <v>1242</v>
      </c>
      <c r="B1250" s="614" t="s">
        <v>1215</v>
      </c>
      <c r="C1250" s="614" t="s">
        <v>3205</v>
      </c>
      <c r="D1250" s="615" t="s">
        <v>3206</v>
      </c>
      <c r="E1250" s="494" t="s">
        <v>828</v>
      </c>
      <c r="F1250" s="98" t="s">
        <v>333</v>
      </c>
      <c r="G1250" s="495">
        <f t="shared" si="37"/>
        <v>200</v>
      </c>
      <c r="H1250" s="616">
        <v>160</v>
      </c>
      <c r="I1250" s="364">
        <f t="shared" si="38"/>
        <v>40</v>
      </c>
    </row>
    <row r="1251" spans="1:9" ht="15">
      <c r="A1251" s="98">
        <v>1243</v>
      </c>
      <c r="B1251" s="614" t="s">
        <v>1158</v>
      </c>
      <c r="C1251" s="614" t="s">
        <v>3207</v>
      </c>
      <c r="D1251" s="615" t="s">
        <v>3208</v>
      </c>
      <c r="E1251" s="494" t="s">
        <v>828</v>
      </c>
      <c r="F1251" s="98" t="s">
        <v>333</v>
      </c>
      <c r="G1251" s="495">
        <f t="shared" si="37"/>
        <v>200</v>
      </c>
      <c r="H1251" s="616">
        <v>160</v>
      </c>
      <c r="I1251" s="364">
        <f t="shared" si="38"/>
        <v>40</v>
      </c>
    </row>
    <row r="1252" spans="1:9" ht="15">
      <c r="A1252" s="98">
        <v>1244</v>
      </c>
      <c r="B1252" s="614" t="s">
        <v>1801</v>
      </c>
      <c r="C1252" s="614" t="s">
        <v>3209</v>
      </c>
      <c r="D1252" s="615" t="s">
        <v>3210</v>
      </c>
      <c r="E1252" s="494" t="s">
        <v>828</v>
      </c>
      <c r="F1252" s="98" t="s">
        <v>333</v>
      </c>
      <c r="G1252" s="495">
        <f t="shared" si="37"/>
        <v>300</v>
      </c>
      <c r="H1252" s="616">
        <v>240</v>
      </c>
      <c r="I1252" s="364">
        <f t="shared" si="38"/>
        <v>60</v>
      </c>
    </row>
    <row r="1253" spans="1:9" ht="15">
      <c r="A1253" s="98">
        <v>1245</v>
      </c>
      <c r="B1253" s="617" t="s">
        <v>864</v>
      </c>
      <c r="C1253" s="617" t="s">
        <v>3211</v>
      </c>
      <c r="D1253" s="615" t="s">
        <v>3212</v>
      </c>
      <c r="E1253" s="494" t="s">
        <v>828</v>
      </c>
      <c r="F1253" s="98" t="s">
        <v>333</v>
      </c>
      <c r="G1253" s="495">
        <f t="shared" si="37"/>
        <v>300</v>
      </c>
      <c r="H1253" s="616">
        <v>240</v>
      </c>
      <c r="I1253" s="364">
        <f t="shared" si="38"/>
        <v>60</v>
      </c>
    </row>
    <row r="1254" spans="1:9" ht="15">
      <c r="A1254" s="98">
        <v>1246</v>
      </c>
      <c r="B1254" s="617" t="s">
        <v>1248</v>
      </c>
      <c r="C1254" s="617" t="s">
        <v>3213</v>
      </c>
      <c r="D1254" s="615" t="s">
        <v>3214</v>
      </c>
      <c r="E1254" s="494" t="s">
        <v>828</v>
      </c>
      <c r="F1254" s="98" t="s">
        <v>333</v>
      </c>
      <c r="G1254" s="495">
        <f t="shared" si="37"/>
        <v>300</v>
      </c>
      <c r="H1254" s="616">
        <v>240</v>
      </c>
      <c r="I1254" s="364">
        <f t="shared" si="38"/>
        <v>60</v>
      </c>
    </row>
    <row r="1255" spans="1:9" ht="15">
      <c r="A1255" s="98">
        <v>1247</v>
      </c>
      <c r="B1255" s="617" t="s">
        <v>3215</v>
      </c>
      <c r="C1255" s="617" t="s">
        <v>2094</v>
      </c>
      <c r="D1255" s="615" t="s">
        <v>3216</v>
      </c>
      <c r="E1255" s="494" t="s">
        <v>828</v>
      </c>
      <c r="F1255" s="98" t="s">
        <v>333</v>
      </c>
      <c r="G1255" s="495">
        <f t="shared" si="37"/>
        <v>150</v>
      </c>
      <c r="H1255" s="616">
        <v>120</v>
      </c>
      <c r="I1255" s="364">
        <f t="shared" si="38"/>
        <v>30</v>
      </c>
    </row>
    <row r="1256" spans="1:9" ht="15">
      <c r="A1256" s="98">
        <v>1248</v>
      </c>
      <c r="B1256" s="612" t="s">
        <v>916</v>
      </c>
      <c r="C1256" s="612" t="s">
        <v>3217</v>
      </c>
      <c r="D1256" s="613" t="s">
        <v>3218</v>
      </c>
      <c r="E1256" s="494" t="s">
        <v>828</v>
      </c>
      <c r="F1256" s="98" t="s">
        <v>333</v>
      </c>
      <c r="G1256" s="495">
        <f t="shared" si="37"/>
        <v>150</v>
      </c>
      <c r="H1256" s="618">
        <v>120</v>
      </c>
      <c r="I1256" s="364">
        <f t="shared" si="38"/>
        <v>30</v>
      </c>
    </row>
    <row r="1257" spans="1:9" ht="15">
      <c r="A1257" s="98">
        <v>1249</v>
      </c>
      <c r="B1257" s="598" t="s">
        <v>1561</v>
      </c>
      <c r="C1257" s="598" t="s">
        <v>820</v>
      </c>
      <c r="D1257" s="602" t="s">
        <v>3219</v>
      </c>
      <c r="E1257" s="494" t="s">
        <v>828</v>
      </c>
      <c r="F1257" s="98" t="s">
        <v>333</v>
      </c>
      <c r="G1257" s="495">
        <f t="shared" si="37"/>
        <v>300</v>
      </c>
      <c r="H1257" s="618">
        <v>240</v>
      </c>
      <c r="I1257" s="364">
        <f t="shared" si="38"/>
        <v>60</v>
      </c>
    </row>
    <row r="1258" spans="1:9" ht="15">
      <c r="A1258" s="98">
        <v>1250</v>
      </c>
      <c r="B1258" s="598" t="s">
        <v>3220</v>
      </c>
      <c r="C1258" s="598" t="s">
        <v>3221</v>
      </c>
      <c r="D1258" s="603" t="s">
        <v>3222</v>
      </c>
      <c r="E1258" s="494" t="s">
        <v>828</v>
      </c>
      <c r="F1258" s="98" t="s">
        <v>333</v>
      </c>
      <c r="G1258" s="495">
        <f t="shared" si="37"/>
        <v>300</v>
      </c>
      <c r="H1258" s="618">
        <v>240</v>
      </c>
      <c r="I1258" s="364">
        <f t="shared" si="38"/>
        <v>60</v>
      </c>
    </row>
    <row r="1259" spans="1:9" ht="15">
      <c r="A1259" s="98">
        <v>1251</v>
      </c>
      <c r="B1259" s="598" t="s">
        <v>913</v>
      </c>
      <c r="C1259" s="598" t="s">
        <v>924</v>
      </c>
      <c r="D1259" s="602" t="s">
        <v>3223</v>
      </c>
      <c r="E1259" s="494" t="s">
        <v>828</v>
      </c>
      <c r="F1259" s="98" t="s">
        <v>333</v>
      </c>
      <c r="G1259" s="495">
        <f t="shared" si="37"/>
        <v>300</v>
      </c>
      <c r="H1259" s="618">
        <v>240</v>
      </c>
      <c r="I1259" s="364">
        <f t="shared" si="38"/>
        <v>60</v>
      </c>
    </row>
    <row r="1260" spans="1:9" ht="15">
      <c r="A1260" s="98">
        <v>1252</v>
      </c>
      <c r="B1260" s="598" t="s">
        <v>997</v>
      </c>
      <c r="C1260" s="598" t="s">
        <v>1344</v>
      </c>
      <c r="D1260" s="602" t="s">
        <v>3224</v>
      </c>
      <c r="E1260" s="494" t="s">
        <v>828</v>
      </c>
      <c r="F1260" s="98" t="s">
        <v>333</v>
      </c>
      <c r="G1260" s="495">
        <f t="shared" si="37"/>
        <v>300</v>
      </c>
      <c r="H1260" s="618">
        <v>240</v>
      </c>
      <c r="I1260" s="364">
        <f t="shared" si="38"/>
        <v>60</v>
      </c>
    </row>
    <row r="1261" spans="1:9" ht="15">
      <c r="A1261" s="98">
        <v>1253</v>
      </c>
      <c r="B1261" s="598" t="s">
        <v>3225</v>
      </c>
      <c r="C1261" s="598" t="s">
        <v>3226</v>
      </c>
      <c r="D1261" s="602" t="s">
        <v>3227</v>
      </c>
      <c r="E1261" s="494" t="s">
        <v>828</v>
      </c>
      <c r="F1261" s="98" t="s">
        <v>333</v>
      </c>
      <c r="G1261" s="495">
        <f t="shared" si="37"/>
        <v>300</v>
      </c>
      <c r="H1261" s="618">
        <v>240</v>
      </c>
      <c r="I1261" s="364">
        <f t="shared" si="38"/>
        <v>60</v>
      </c>
    </row>
    <row r="1262" spans="1:9" ht="15">
      <c r="A1262" s="98">
        <v>1254</v>
      </c>
      <c r="B1262" s="599" t="s">
        <v>3228</v>
      </c>
      <c r="C1262" s="599" t="s">
        <v>3229</v>
      </c>
      <c r="D1262" s="619">
        <v>52001025673</v>
      </c>
      <c r="E1262" s="494" t="s">
        <v>828</v>
      </c>
      <c r="F1262" s="98" t="s">
        <v>333</v>
      </c>
      <c r="G1262" s="495">
        <f t="shared" si="37"/>
        <v>300</v>
      </c>
      <c r="H1262" s="618">
        <v>240</v>
      </c>
      <c r="I1262" s="364">
        <f t="shared" si="38"/>
        <v>60</v>
      </c>
    </row>
    <row r="1263" spans="1:9" ht="15">
      <c r="A1263" s="98">
        <v>1255</v>
      </c>
      <c r="B1263" s="598" t="s">
        <v>1456</v>
      </c>
      <c r="C1263" s="598" t="s">
        <v>1720</v>
      </c>
      <c r="D1263" s="602" t="s">
        <v>3230</v>
      </c>
      <c r="E1263" s="494" t="s">
        <v>828</v>
      </c>
      <c r="F1263" s="98" t="s">
        <v>333</v>
      </c>
      <c r="G1263" s="495">
        <f t="shared" si="37"/>
        <v>300</v>
      </c>
      <c r="H1263" s="618">
        <v>240</v>
      </c>
      <c r="I1263" s="364">
        <f t="shared" si="38"/>
        <v>60</v>
      </c>
    </row>
    <row r="1264" spans="1:9" ht="15">
      <c r="A1264" s="98">
        <v>1256</v>
      </c>
      <c r="B1264" s="598" t="s">
        <v>3231</v>
      </c>
      <c r="C1264" s="598" t="s">
        <v>1720</v>
      </c>
      <c r="D1264" s="602" t="s">
        <v>3232</v>
      </c>
      <c r="E1264" s="494" t="s">
        <v>828</v>
      </c>
      <c r="F1264" s="98" t="s">
        <v>333</v>
      </c>
      <c r="G1264" s="495">
        <f t="shared" si="37"/>
        <v>200</v>
      </c>
      <c r="H1264" s="618">
        <v>160</v>
      </c>
      <c r="I1264" s="364">
        <f t="shared" si="38"/>
        <v>40</v>
      </c>
    </row>
    <row r="1265" spans="1:9" ht="15">
      <c r="A1265" s="98">
        <v>1257</v>
      </c>
      <c r="B1265" s="598" t="s">
        <v>2164</v>
      </c>
      <c r="C1265" s="598" t="s">
        <v>3233</v>
      </c>
      <c r="D1265" s="602" t="s">
        <v>3234</v>
      </c>
      <c r="E1265" s="494" t="s">
        <v>828</v>
      </c>
      <c r="F1265" s="98" t="s">
        <v>333</v>
      </c>
      <c r="G1265" s="495">
        <f t="shared" si="37"/>
        <v>100</v>
      </c>
      <c r="H1265" s="618">
        <v>80</v>
      </c>
      <c r="I1265" s="364">
        <f t="shared" si="38"/>
        <v>20</v>
      </c>
    </row>
    <row r="1266" spans="1:9" ht="15">
      <c r="A1266" s="98">
        <v>1258</v>
      </c>
      <c r="B1266" s="599" t="s">
        <v>3235</v>
      </c>
      <c r="C1266" s="599" t="s">
        <v>3236</v>
      </c>
      <c r="D1266" s="619">
        <v>52001025949</v>
      </c>
      <c r="E1266" s="494" t="s">
        <v>828</v>
      </c>
      <c r="F1266" s="98" t="s">
        <v>333</v>
      </c>
      <c r="G1266" s="495">
        <f t="shared" si="37"/>
        <v>100</v>
      </c>
      <c r="H1266" s="618">
        <v>80</v>
      </c>
      <c r="I1266" s="364">
        <f t="shared" si="38"/>
        <v>20</v>
      </c>
    </row>
    <row r="1267" spans="1:9" ht="15">
      <c r="A1267" s="98">
        <v>1259</v>
      </c>
      <c r="B1267" s="599" t="s">
        <v>3237</v>
      </c>
      <c r="C1267" s="599" t="s">
        <v>3238</v>
      </c>
      <c r="D1267" s="619">
        <v>52001016928</v>
      </c>
      <c r="E1267" s="494" t="s">
        <v>828</v>
      </c>
      <c r="F1267" s="98" t="s">
        <v>333</v>
      </c>
      <c r="G1267" s="495">
        <f t="shared" si="37"/>
        <v>100</v>
      </c>
      <c r="H1267" s="618">
        <v>80</v>
      </c>
      <c r="I1267" s="364">
        <f t="shared" si="38"/>
        <v>20</v>
      </c>
    </row>
    <row r="1268" spans="1:9" ht="15">
      <c r="A1268" s="98">
        <v>1260</v>
      </c>
      <c r="B1268" s="598" t="s">
        <v>2277</v>
      </c>
      <c r="C1268" s="598" t="s">
        <v>3239</v>
      </c>
      <c r="D1268" s="602" t="s">
        <v>3240</v>
      </c>
      <c r="E1268" s="494" t="s">
        <v>828</v>
      </c>
      <c r="F1268" s="98" t="s">
        <v>333</v>
      </c>
      <c r="G1268" s="495">
        <f t="shared" si="37"/>
        <v>100</v>
      </c>
      <c r="H1268" s="618">
        <v>80</v>
      </c>
      <c r="I1268" s="364">
        <f t="shared" si="38"/>
        <v>20</v>
      </c>
    </row>
    <row r="1269" spans="1:9" ht="15">
      <c r="A1269" s="98">
        <v>1261</v>
      </c>
      <c r="B1269" s="599" t="s">
        <v>3241</v>
      </c>
      <c r="C1269" s="599" t="s">
        <v>3242</v>
      </c>
      <c r="D1269" s="619">
        <v>52001018999</v>
      </c>
      <c r="E1269" s="494" t="s">
        <v>828</v>
      </c>
      <c r="F1269" s="98" t="s">
        <v>333</v>
      </c>
      <c r="G1269" s="495">
        <f t="shared" si="37"/>
        <v>100</v>
      </c>
      <c r="H1269" s="618">
        <v>80</v>
      </c>
      <c r="I1269" s="364">
        <f t="shared" si="38"/>
        <v>20</v>
      </c>
    </row>
    <row r="1270" spans="1:9" ht="15">
      <c r="A1270" s="98">
        <v>1262</v>
      </c>
      <c r="B1270" s="598" t="s">
        <v>3243</v>
      </c>
      <c r="C1270" s="598" t="s">
        <v>3244</v>
      </c>
      <c r="D1270" s="602" t="s">
        <v>3245</v>
      </c>
      <c r="E1270" s="494" t="s">
        <v>828</v>
      </c>
      <c r="F1270" s="98" t="s">
        <v>333</v>
      </c>
      <c r="G1270" s="495">
        <f t="shared" si="37"/>
        <v>100</v>
      </c>
      <c r="H1270" s="618">
        <v>80</v>
      </c>
      <c r="I1270" s="364">
        <f t="shared" si="38"/>
        <v>20</v>
      </c>
    </row>
    <row r="1271" spans="1:9" ht="15">
      <c r="A1271" s="98">
        <v>1263</v>
      </c>
      <c r="B1271" s="598" t="s">
        <v>2119</v>
      </c>
      <c r="C1271" s="598" t="s">
        <v>1075</v>
      </c>
      <c r="D1271" s="602" t="s">
        <v>3246</v>
      </c>
      <c r="E1271" s="494" t="s">
        <v>828</v>
      </c>
      <c r="F1271" s="98" t="s">
        <v>333</v>
      </c>
      <c r="G1271" s="495">
        <f t="shared" si="37"/>
        <v>100</v>
      </c>
      <c r="H1271" s="618">
        <v>80</v>
      </c>
      <c r="I1271" s="364">
        <f t="shared" si="38"/>
        <v>20</v>
      </c>
    </row>
    <row r="1272" spans="1:9" ht="15">
      <c r="A1272" s="98">
        <v>1264</v>
      </c>
      <c r="B1272" s="598" t="s">
        <v>3247</v>
      </c>
      <c r="C1272" s="598" t="s">
        <v>924</v>
      </c>
      <c r="D1272" s="602" t="s">
        <v>3248</v>
      </c>
      <c r="E1272" s="494" t="s">
        <v>828</v>
      </c>
      <c r="F1272" s="98" t="s">
        <v>333</v>
      </c>
      <c r="G1272" s="495">
        <f t="shared" si="37"/>
        <v>100</v>
      </c>
      <c r="H1272" s="618">
        <v>80</v>
      </c>
      <c r="I1272" s="364">
        <f t="shared" si="38"/>
        <v>20</v>
      </c>
    </row>
    <row r="1273" spans="1:9" ht="15">
      <c r="A1273" s="98">
        <v>1265</v>
      </c>
      <c r="B1273" s="599" t="s">
        <v>3249</v>
      </c>
      <c r="C1273" s="599" t="s">
        <v>3250</v>
      </c>
      <c r="D1273" s="619">
        <v>52001025428</v>
      </c>
      <c r="E1273" s="494" t="s">
        <v>828</v>
      </c>
      <c r="F1273" s="98" t="s">
        <v>333</v>
      </c>
      <c r="G1273" s="495">
        <f t="shared" si="37"/>
        <v>100</v>
      </c>
      <c r="H1273" s="618">
        <v>80</v>
      </c>
      <c r="I1273" s="364">
        <f t="shared" si="38"/>
        <v>20</v>
      </c>
    </row>
    <row r="1274" spans="1:9" ht="15">
      <c r="A1274" s="98">
        <v>1266</v>
      </c>
      <c r="B1274" s="598" t="s">
        <v>1116</v>
      </c>
      <c r="C1274" s="598" t="s">
        <v>2650</v>
      </c>
      <c r="D1274" s="602" t="s">
        <v>3251</v>
      </c>
      <c r="E1274" s="494" t="s">
        <v>828</v>
      </c>
      <c r="F1274" s="98" t="s">
        <v>333</v>
      </c>
      <c r="G1274" s="495">
        <f t="shared" si="37"/>
        <v>100</v>
      </c>
      <c r="H1274" s="618">
        <v>80</v>
      </c>
      <c r="I1274" s="364">
        <f t="shared" si="38"/>
        <v>20</v>
      </c>
    </row>
    <row r="1275" spans="1:9" ht="15">
      <c r="A1275" s="98">
        <v>1267</v>
      </c>
      <c r="B1275" s="598" t="s">
        <v>3252</v>
      </c>
      <c r="C1275" s="598" t="s">
        <v>3253</v>
      </c>
      <c r="D1275" s="602" t="s">
        <v>3254</v>
      </c>
      <c r="E1275" s="494" t="s">
        <v>828</v>
      </c>
      <c r="F1275" s="98" t="s">
        <v>333</v>
      </c>
      <c r="G1275" s="495">
        <f t="shared" si="37"/>
        <v>100</v>
      </c>
      <c r="H1275" s="618">
        <v>80</v>
      </c>
      <c r="I1275" s="364">
        <f t="shared" si="38"/>
        <v>20</v>
      </c>
    </row>
    <row r="1276" spans="1:9" ht="15">
      <c r="A1276" s="98">
        <v>1268</v>
      </c>
      <c r="B1276" s="599" t="s">
        <v>3255</v>
      </c>
      <c r="C1276" s="599" t="s">
        <v>3256</v>
      </c>
      <c r="D1276" s="619">
        <v>52950000907</v>
      </c>
      <c r="E1276" s="494" t="s">
        <v>828</v>
      </c>
      <c r="F1276" s="98" t="s">
        <v>333</v>
      </c>
      <c r="G1276" s="495">
        <f t="shared" si="37"/>
        <v>100</v>
      </c>
      <c r="H1276" s="618">
        <v>80</v>
      </c>
      <c r="I1276" s="364">
        <f t="shared" si="38"/>
        <v>20</v>
      </c>
    </row>
    <row r="1277" spans="1:9" ht="15">
      <c r="A1277" s="98">
        <v>1269</v>
      </c>
      <c r="B1277" s="599" t="s">
        <v>3257</v>
      </c>
      <c r="C1277" s="599" t="s">
        <v>3258</v>
      </c>
      <c r="D1277" s="619">
        <v>52001019849</v>
      </c>
      <c r="E1277" s="494" t="s">
        <v>828</v>
      </c>
      <c r="F1277" s="98" t="s">
        <v>333</v>
      </c>
      <c r="G1277" s="495">
        <f t="shared" ref="G1277:G1340" si="39">H1277/0.8</f>
        <v>100</v>
      </c>
      <c r="H1277" s="618">
        <v>80</v>
      </c>
      <c r="I1277" s="364">
        <f t="shared" ref="I1277:I1340" si="40">H1277*0.25</f>
        <v>20</v>
      </c>
    </row>
    <row r="1278" spans="1:9" ht="15">
      <c r="A1278" s="98">
        <v>1270</v>
      </c>
      <c r="B1278" s="598" t="s">
        <v>3259</v>
      </c>
      <c r="C1278" s="598" t="s">
        <v>820</v>
      </c>
      <c r="D1278" s="602" t="s">
        <v>3260</v>
      </c>
      <c r="E1278" s="494" t="s">
        <v>828</v>
      </c>
      <c r="F1278" s="98" t="s">
        <v>333</v>
      </c>
      <c r="G1278" s="495">
        <f t="shared" si="39"/>
        <v>100</v>
      </c>
      <c r="H1278" s="618">
        <v>80</v>
      </c>
      <c r="I1278" s="364">
        <f t="shared" si="40"/>
        <v>20</v>
      </c>
    </row>
    <row r="1279" spans="1:9" ht="15">
      <c r="A1279" s="98">
        <v>1271</v>
      </c>
      <c r="B1279" s="598" t="s">
        <v>1779</v>
      </c>
      <c r="C1279" s="598" t="s">
        <v>1121</v>
      </c>
      <c r="D1279" s="602" t="s">
        <v>3261</v>
      </c>
      <c r="E1279" s="494" t="s">
        <v>828</v>
      </c>
      <c r="F1279" s="98" t="s">
        <v>333</v>
      </c>
      <c r="G1279" s="495">
        <f t="shared" si="39"/>
        <v>100</v>
      </c>
      <c r="H1279" s="618">
        <v>80</v>
      </c>
      <c r="I1279" s="364">
        <f t="shared" si="40"/>
        <v>20</v>
      </c>
    </row>
    <row r="1280" spans="1:9" ht="15">
      <c r="A1280" s="98">
        <v>1272</v>
      </c>
      <c r="B1280" s="599" t="s">
        <v>3262</v>
      </c>
      <c r="C1280" s="599" t="s">
        <v>3263</v>
      </c>
      <c r="D1280" s="619">
        <v>52001023198</v>
      </c>
      <c r="E1280" s="494" t="s">
        <v>828</v>
      </c>
      <c r="F1280" s="98" t="s">
        <v>333</v>
      </c>
      <c r="G1280" s="495">
        <f t="shared" si="39"/>
        <v>100</v>
      </c>
      <c r="H1280" s="618">
        <v>80</v>
      </c>
      <c r="I1280" s="364">
        <f t="shared" si="40"/>
        <v>20</v>
      </c>
    </row>
    <row r="1281" spans="1:9" ht="15">
      <c r="A1281" s="98">
        <v>1273</v>
      </c>
      <c r="B1281" s="599" t="s">
        <v>848</v>
      </c>
      <c r="C1281" s="599" t="s">
        <v>2179</v>
      </c>
      <c r="D1281" s="619">
        <v>52101027681</v>
      </c>
      <c r="E1281" s="494" t="s">
        <v>828</v>
      </c>
      <c r="F1281" s="98" t="s">
        <v>333</v>
      </c>
      <c r="G1281" s="495">
        <f t="shared" si="39"/>
        <v>100</v>
      </c>
      <c r="H1281" s="618">
        <v>80</v>
      </c>
      <c r="I1281" s="364">
        <f t="shared" si="40"/>
        <v>20</v>
      </c>
    </row>
    <row r="1282" spans="1:9" ht="15">
      <c r="A1282" s="98">
        <v>1274</v>
      </c>
      <c r="B1282" s="598" t="s">
        <v>3264</v>
      </c>
      <c r="C1282" s="598" t="s">
        <v>3265</v>
      </c>
      <c r="D1282" s="603">
        <v>52001021914</v>
      </c>
      <c r="E1282" s="494" t="s">
        <v>828</v>
      </c>
      <c r="F1282" s="98" t="s">
        <v>333</v>
      </c>
      <c r="G1282" s="495">
        <f t="shared" si="39"/>
        <v>100</v>
      </c>
      <c r="H1282" s="618">
        <v>80</v>
      </c>
      <c r="I1282" s="364">
        <f t="shared" si="40"/>
        <v>20</v>
      </c>
    </row>
    <row r="1283" spans="1:9" ht="15">
      <c r="A1283" s="98">
        <v>1275</v>
      </c>
      <c r="B1283" s="598" t="s">
        <v>3266</v>
      </c>
      <c r="C1283" s="598" t="s">
        <v>3267</v>
      </c>
      <c r="D1283" s="602">
        <v>52001024132</v>
      </c>
      <c r="E1283" s="494" t="s">
        <v>828</v>
      </c>
      <c r="F1283" s="98" t="s">
        <v>333</v>
      </c>
      <c r="G1283" s="495">
        <f t="shared" si="39"/>
        <v>100</v>
      </c>
      <c r="H1283" s="618">
        <v>80</v>
      </c>
      <c r="I1283" s="364">
        <f t="shared" si="40"/>
        <v>20</v>
      </c>
    </row>
    <row r="1284" spans="1:9" ht="15">
      <c r="A1284" s="98">
        <v>1276</v>
      </c>
      <c r="B1284" s="598" t="s">
        <v>1994</v>
      </c>
      <c r="C1284" s="598" t="s">
        <v>3268</v>
      </c>
      <c r="D1284" s="602">
        <v>46001009650</v>
      </c>
      <c r="E1284" s="494" t="s">
        <v>828</v>
      </c>
      <c r="F1284" s="98" t="s">
        <v>333</v>
      </c>
      <c r="G1284" s="495">
        <f t="shared" si="39"/>
        <v>100</v>
      </c>
      <c r="H1284" s="618">
        <v>80</v>
      </c>
      <c r="I1284" s="364">
        <f t="shared" si="40"/>
        <v>20</v>
      </c>
    </row>
    <row r="1285" spans="1:9" ht="15">
      <c r="A1285" s="98">
        <v>1277</v>
      </c>
      <c r="B1285" s="598" t="s">
        <v>846</v>
      </c>
      <c r="C1285" s="598" t="s">
        <v>3269</v>
      </c>
      <c r="D1285" s="602" t="s">
        <v>3270</v>
      </c>
      <c r="E1285" s="494" t="s">
        <v>828</v>
      </c>
      <c r="F1285" s="98" t="s">
        <v>333</v>
      </c>
      <c r="G1285" s="495">
        <f t="shared" si="39"/>
        <v>100</v>
      </c>
      <c r="H1285" s="618">
        <v>80</v>
      </c>
      <c r="I1285" s="364">
        <f t="shared" si="40"/>
        <v>20</v>
      </c>
    </row>
    <row r="1286" spans="1:9" ht="15">
      <c r="A1286" s="98">
        <v>1278</v>
      </c>
      <c r="B1286" s="598" t="s">
        <v>3271</v>
      </c>
      <c r="C1286" s="598" t="s">
        <v>3272</v>
      </c>
      <c r="D1286" s="602" t="s">
        <v>3273</v>
      </c>
      <c r="E1286" s="494" t="s">
        <v>828</v>
      </c>
      <c r="F1286" s="98" t="s">
        <v>333</v>
      </c>
      <c r="G1286" s="495">
        <f t="shared" si="39"/>
        <v>100</v>
      </c>
      <c r="H1286" s="618">
        <v>80</v>
      </c>
      <c r="I1286" s="364">
        <f t="shared" si="40"/>
        <v>20</v>
      </c>
    </row>
    <row r="1287" spans="1:9" ht="15">
      <c r="A1287" s="98">
        <v>1279</v>
      </c>
      <c r="B1287" s="598" t="s">
        <v>3220</v>
      </c>
      <c r="C1287" s="598" t="s">
        <v>2939</v>
      </c>
      <c r="D1287" s="602" t="s">
        <v>3274</v>
      </c>
      <c r="E1287" s="494" t="s">
        <v>828</v>
      </c>
      <c r="F1287" s="98" t="s">
        <v>333</v>
      </c>
      <c r="G1287" s="495">
        <f t="shared" si="39"/>
        <v>100</v>
      </c>
      <c r="H1287" s="618">
        <v>80</v>
      </c>
      <c r="I1287" s="364">
        <f t="shared" si="40"/>
        <v>20</v>
      </c>
    </row>
    <row r="1288" spans="1:9" ht="15">
      <c r="A1288" s="98">
        <v>1280</v>
      </c>
      <c r="B1288" s="598" t="s">
        <v>3275</v>
      </c>
      <c r="C1288" s="598" t="s">
        <v>3276</v>
      </c>
      <c r="D1288" s="602" t="s">
        <v>3277</v>
      </c>
      <c r="E1288" s="494" t="s">
        <v>828</v>
      </c>
      <c r="F1288" s="98" t="s">
        <v>333</v>
      </c>
      <c r="G1288" s="495">
        <f t="shared" si="39"/>
        <v>100</v>
      </c>
      <c r="H1288" s="618">
        <v>80</v>
      </c>
      <c r="I1288" s="364">
        <f t="shared" si="40"/>
        <v>20</v>
      </c>
    </row>
    <row r="1289" spans="1:9" ht="15">
      <c r="A1289" s="98">
        <v>1281</v>
      </c>
      <c r="B1289" s="598" t="s">
        <v>2441</v>
      </c>
      <c r="C1289" s="598" t="s">
        <v>3278</v>
      </c>
      <c r="D1289" s="602" t="s">
        <v>3279</v>
      </c>
      <c r="E1289" s="494" t="s">
        <v>828</v>
      </c>
      <c r="F1289" s="98" t="s">
        <v>333</v>
      </c>
      <c r="G1289" s="495">
        <f t="shared" si="39"/>
        <v>100</v>
      </c>
      <c r="H1289" s="618">
        <v>80</v>
      </c>
      <c r="I1289" s="364">
        <f t="shared" si="40"/>
        <v>20</v>
      </c>
    </row>
    <row r="1290" spans="1:9" ht="15">
      <c r="A1290" s="98">
        <v>1282</v>
      </c>
      <c r="B1290" s="599" t="s">
        <v>3243</v>
      </c>
      <c r="C1290" s="599" t="s">
        <v>3269</v>
      </c>
      <c r="D1290" s="619">
        <v>52001014380</v>
      </c>
      <c r="E1290" s="494" t="s">
        <v>828</v>
      </c>
      <c r="F1290" s="98" t="s">
        <v>333</v>
      </c>
      <c r="G1290" s="495">
        <f t="shared" si="39"/>
        <v>100</v>
      </c>
      <c r="H1290" s="618">
        <v>80</v>
      </c>
      <c r="I1290" s="364">
        <f t="shared" si="40"/>
        <v>20</v>
      </c>
    </row>
    <row r="1291" spans="1:9" ht="15">
      <c r="A1291" s="98">
        <v>1283</v>
      </c>
      <c r="B1291" s="598" t="s">
        <v>2277</v>
      </c>
      <c r="C1291" s="598" t="s">
        <v>3280</v>
      </c>
      <c r="D1291" s="602" t="s">
        <v>3281</v>
      </c>
      <c r="E1291" s="494" t="s">
        <v>828</v>
      </c>
      <c r="F1291" s="98" t="s">
        <v>333</v>
      </c>
      <c r="G1291" s="495">
        <f t="shared" si="39"/>
        <v>100</v>
      </c>
      <c r="H1291" s="618">
        <v>80</v>
      </c>
      <c r="I1291" s="364">
        <f t="shared" si="40"/>
        <v>20</v>
      </c>
    </row>
    <row r="1292" spans="1:9" ht="15">
      <c r="A1292" s="98">
        <v>1284</v>
      </c>
      <c r="B1292" s="599" t="s">
        <v>1480</v>
      </c>
      <c r="C1292" s="599" t="s">
        <v>3282</v>
      </c>
      <c r="D1292" s="620" t="s">
        <v>3283</v>
      </c>
      <c r="E1292" s="494" t="s">
        <v>828</v>
      </c>
      <c r="F1292" s="98" t="s">
        <v>333</v>
      </c>
      <c r="G1292" s="495">
        <f t="shared" si="39"/>
        <v>100</v>
      </c>
      <c r="H1292" s="618">
        <v>80</v>
      </c>
      <c r="I1292" s="364">
        <f t="shared" si="40"/>
        <v>20</v>
      </c>
    </row>
    <row r="1293" spans="1:9" ht="15">
      <c r="A1293" s="98">
        <v>1285</v>
      </c>
      <c r="B1293" s="598" t="s">
        <v>841</v>
      </c>
      <c r="C1293" s="598" t="s">
        <v>1607</v>
      </c>
      <c r="D1293" s="602" t="s">
        <v>3284</v>
      </c>
      <c r="E1293" s="494" t="s">
        <v>828</v>
      </c>
      <c r="F1293" s="98" t="s">
        <v>333</v>
      </c>
      <c r="G1293" s="495">
        <f t="shared" si="39"/>
        <v>100</v>
      </c>
      <c r="H1293" s="618">
        <v>80</v>
      </c>
      <c r="I1293" s="364">
        <f t="shared" si="40"/>
        <v>20</v>
      </c>
    </row>
    <row r="1294" spans="1:9" ht="15">
      <c r="A1294" s="98">
        <v>1286</v>
      </c>
      <c r="B1294" s="599" t="s">
        <v>3116</v>
      </c>
      <c r="C1294" s="599" t="s">
        <v>3285</v>
      </c>
      <c r="D1294" s="619">
        <v>52001017775</v>
      </c>
      <c r="E1294" s="494" t="s">
        <v>828</v>
      </c>
      <c r="F1294" s="98" t="s">
        <v>333</v>
      </c>
      <c r="G1294" s="495">
        <f t="shared" si="39"/>
        <v>100</v>
      </c>
      <c r="H1294" s="618">
        <v>80</v>
      </c>
      <c r="I1294" s="364">
        <f t="shared" si="40"/>
        <v>20</v>
      </c>
    </row>
    <row r="1295" spans="1:9" ht="15">
      <c r="A1295" s="98">
        <v>1287</v>
      </c>
      <c r="B1295" s="598" t="s">
        <v>3286</v>
      </c>
      <c r="C1295" s="598" t="s">
        <v>3287</v>
      </c>
      <c r="D1295" s="602" t="s">
        <v>3288</v>
      </c>
      <c r="E1295" s="494" t="s">
        <v>828</v>
      </c>
      <c r="F1295" s="98" t="s">
        <v>333</v>
      </c>
      <c r="G1295" s="495">
        <f t="shared" si="39"/>
        <v>100</v>
      </c>
      <c r="H1295" s="618">
        <v>80</v>
      </c>
      <c r="I1295" s="364">
        <f t="shared" si="40"/>
        <v>20</v>
      </c>
    </row>
    <row r="1296" spans="1:9" ht="15">
      <c r="A1296" s="98">
        <v>1288</v>
      </c>
      <c r="B1296" s="598" t="s">
        <v>1428</v>
      </c>
      <c r="C1296" s="598" t="s">
        <v>1707</v>
      </c>
      <c r="D1296" s="602" t="s">
        <v>3289</v>
      </c>
      <c r="E1296" s="494" t="s">
        <v>828</v>
      </c>
      <c r="F1296" s="98" t="s">
        <v>333</v>
      </c>
      <c r="G1296" s="495">
        <f t="shared" si="39"/>
        <v>100</v>
      </c>
      <c r="H1296" s="618">
        <v>80</v>
      </c>
      <c r="I1296" s="364">
        <f t="shared" si="40"/>
        <v>20</v>
      </c>
    </row>
    <row r="1297" spans="1:9" ht="15">
      <c r="A1297" s="98">
        <v>1289</v>
      </c>
      <c r="B1297" s="599" t="s">
        <v>3290</v>
      </c>
      <c r="C1297" s="599" t="s">
        <v>3291</v>
      </c>
      <c r="D1297" s="619">
        <v>52001023814</v>
      </c>
      <c r="E1297" s="494" t="s">
        <v>828</v>
      </c>
      <c r="F1297" s="98" t="s">
        <v>333</v>
      </c>
      <c r="G1297" s="495">
        <f t="shared" si="39"/>
        <v>100</v>
      </c>
      <c r="H1297" s="618">
        <v>80</v>
      </c>
      <c r="I1297" s="364">
        <f t="shared" si="40"/>
        <v>20</v>
      </c>
    </row>
    <row r="1298" spans="1:9" ht="15">
      <c r="A1298" s="98">
        <v>1290</v>
      </c>
      <c r="B1298" s="598" t="s">
        <v>3292</v>
      </c>
      <c r="C1298" s="598" t="s">
        <v>3293</v>
      </c>
      <c r="D1298" s="602" t="s">
        <v>3294</v>
      </c>
      <c r="E1298" s="494" t="s">
        <v>828</v>
      </c>
      <c r="F1298" s="98" t="s">
        <v>333</v>
      </c>
      <c r="G1298" s="495">
        <f t="shared" si="39"/>
        <v>100</v>
      </c>
      <c r="H1298" s="618">
        <v>80</v>
      </c>
      <c r="I1298" s="364">
        <f t="shared" si="40"/>
        <v>20</v>
      </c>
    </row>
    <row r="1299" spans="1:9" ht="15">
      <c r="A1299" s="98">
        <v>1291</v>
      </c>
      <c r="B1299" s="598" t="s">
        <v>3295</v>
      </c>
      <c r="C1299" s="598" t="s">
        <v>3296</v>
      </c>
      <c r="D1299" s="602" t="s">
        <v>3297</v>
      </c>
      <c r="E1299" s="494" t="s">
        <v>828</v>
      </c>
      <c r="F1299" s="98" t="s">
        <v>333</v>
      </c>
      <c r="G1299" s="495">
        <f t="shared" si="39"/>
        <v>100</v>
      </c>
      <c r="H1299" s="618">
        <v>80</v>
      </c>
      <c r="I1299" s="364">
        <f t="shared" si="40"/>
        <v>20</v>
      </c>
    </row>
    <row r="1300" spans="1:9" ht="15">
      <c r="A1300" s="98">
        <v>1292</v>
      </c>
      <c r="B1300" s="621" t="s">
        <v>3298</v>
      </c>
      <c r="C1300" s="621" t="s">
        <v>3299</v>
      </c>
      <c r="D1300" s="622" t="s">
        <v>3300</v>
      </c>
      <c r="E1300" s="494" t="s">
        <v>828</v>
      </c>
      <c r="F1300" s="98" t="s">
        <v>333</v>
      </c>
      <c r="G1300" s="495">
        <f t="shared" si="39"/>
        <v>150</v>
      </c>
      <c r="H1300" s="623">
        <v>120</v>
      </c>
      <c r="I1300" s="364">
        <f t="shared" si="40"/>
        <v>30</v>
      </c>
    </row>
    <row r="1301" spans="1:9" ht="15">
      <c r="A1301" s="98">
        <v>1293</v>
      </c>
      <c r="B1301" s="598" t="s">
        <v>2091</v>
      </c>
      <c r="C1301" s="598" t="s">
        <v>3301</v>
      </c>
      <c r="D1301" s="602" t="s">
        <v>3302</v>
      </c>
      <c r="E1301" s="494" t="s">
        <v>828</v>
      </c>
      <c r="F1301" s="98" t="s">
        <v>333</v>
      </c>
      <c r="G1301" s="495">
        <f t="shared" si="39"/>
        <v>300</v>
      </c>
      <c r="H1301" s="623">
        <v>240</v>
      </c>
      <c r="I1301" s="364">
        <f t="shared" si="40"/>
        <v>60</v>
      </c>
    </row>
    <row r="1302" spans="1:9" ht="15">
      <c r="A1302" s="98">
        <v>1294</v>
      </c>
      <c r="B1302" s="598" t="s">
        <v>3303</v>
      </c>
      <c r="C1302" s="598" t="s">
        <v>3304</v>
      </c>
      <c r="D1302" s="603" t="s">
        <v>3305</v>
      </c>
      <c r="E1302" s="494" t="s">
        <v>828</v>
      </c>
      <c r="F1302" s="98" t="s">
        <v>333</v>
      </c>
      <c r="G1302" s="495">
        <f t="shared" si="39"/>
        <v>300</v>
      </c>
      <c r="H1302" s="623">
        <v>240</v>
      </c>
      <c r="I1302" s="364">
        <f t="shared" si="40"/>
        <v>60</v>
      </c>
    </row>
    <row r="1303" spans="1:9" ht="15">
      <c r="A1303" s="98">
        <v>1295</v>
      </c>
      <c r="B1303" s="598" t="s">
        <v>1296</v>
      </c>
      <c r="C1303" s="598" t="s">
        <v>3301</v>
      </c>
      <c r="D1303" s="602" t="s">
        <v>3306</v>
      </c>
      <c r="E1303" s="494" t="s">
        <v>828</v>
      </c>
      <c r="F1303" s="98" t="s">
        <v>333</v>
      </c>
      <c r="G1303" s="495">
        <f t="shared" si="39"/>
        <v>300</v>
      </c>
      <c r="H1303" s="623">
        <v>240</v>
      </c>
      <c r="I1303" s="364">
        <f t="shared" si="40"/>
        <v>60</v>
      </c>
    </row>
    <row r="1304" spans="1:9" ht="15">
      <c r="A1304" s="98">
        <v>1296</v>
      </c>
      <c r="B1304" s="598" t="s">
        <v>1056</v>
      </c>
      <c r="C1304" s="598" t="s">
        <v>2609</v>
      </c>
      <c r="D1304" s="602" t="s">
        <v>3307</v>
      </c>
      <c r="E1304" s="494" t="s">
        <v>828</v>
      </c>
      <c r="F1304" s="98" t="s">
        <v>333</v>
      </c>
      <c r="G1304" s="495">
        <f t="shared" si="39"/>
        <v>300</v>
      </c>
      <c r="H1304" s="623">
        <v>240</v>
      </c>
      <c r="I1304" s="364">
        <f t="shared" si="40"/>
        <v>60</v>
      </c>
    </row>
    <row r="1305" spans="1:9" ht="15">
      <c r="A1305" s="98">
        <v>1297</v>
      </c>
      <c r="B1305" s="598" t="s">
        <v>1501</v>
      </c>
      <c r="C1305" s="598" t="s">
        <v>3308</v>
      </c>
      <c r="D1305" s="602" t="s">
        <v>3309</v>
      </c>
      <c r="E1305" s="494" t="s">
        <v>828</v>
      </c>
      <c r="F1305" s="98" t="s">
        <v>333</v>
      </c>
      <c r="G1305" s="495">
        <f t="shared" si="39"/>
        <v>300</v>
      </c>
      <c r="H1305" s="623">
        <v>240</v>
      </c>
      <c r="I1305" s="364">
        <f t="shared" si="40"/>
        <v>60</v>
      </c>
    </row>
    <row r="1306" spans="1:9" ht="15">
      <c r="A1306" s="98">
        <v>1298</v>
      </c>
      <c r="B1306" s="598" t="s">
        <v>1373</v>
      </c>
      <c r="C1306" s="598" t="s">
        <v>3301</v>
      </c>
      <c r="D1306" s="602" t="s">
        <v>3310</v>
      </c>
      <c r="E1306" s="494" t="s">
        <v>828</v>
      </c>
      <c r="F1306" s="98" t="s">
        <v>333</v>
      </c>
      <c r="G1306" s="495">
        <f t="shared" si="39"/>
        <v>300</v>
      </c>
      <c r="H1306" s="623">
        <v>240</v>
      </c>
      <c r="I1306" s="364">
        <f t="shared" si="40"/>
        <v>60</v>
      </c>
    </row>
    <row r="1307" spans="1:9" ht="15">
      <c r="A1307" s="98">
        <v>1299</v>
      </c>
      <c r="B1307" s="598" t="s">
        <v>1267</v>
      </c>
      <c r="C1307" s="598" t="s">
        <v>3311</v>
      </c>
      <c r="D1307" s="602" t="s">
        <v>3312</v>
      </c>
      <c r="E1307" s="494" t="s">
        <v>828</v>
      </c>
      <c r="F1307" s="98" t="s">
        <v>333</v>
      </c>
      <c r="G1307" s="495">
        <f t="shared" si="39"/>
        <v>300</v>
      </c>
      <c r="H1307" s="623">
        <v>240</v>
      </c>
      <c r="I1307" s="364">
        <f t="shared" si="40"/>
        <v>60</v>
      </c>
    </row>
    <row r="1308" spans="1:9" ht="15">
      <c r="A1308" s="98">
        <v>1300</v>
      </c>
      <c r="B1308" s="598" t="s">
        <v>1613</v>
      </c>
      <c r="C1308" s="598" t="s">
        <v>3313</v>
      </c>
      <c r="D1308" s="602" t="s">
        <v>3314</v>
      </c>
      <c r="E1308" s="494" t="s">
        <v>828</v>
      </c>
      <c r="F1308" s="98" t="s">
        <v>333</v>
      </c>
      <c r="G1308" s="495">
        <f t="shared" si="39"/>
        <v>300</v>
      </c>
      <c r="H1308" s="623">
        <v>240</v>
      </c>
      <c r="I1308" s="364">
        <f t="shared" si="40"/>
        <v>60</v>
      </c>
    </row>
    <row r="1309" spans="1:9" ht="15">
      <c r="A1309" s="98">
        <v>1301</v>
      </c>
      <c r="B1309" s="598" t="s">
        <v>2592</v>
      </c>
      <c r="C1309" s="598" t="s">
        <v>3315</v>
      </c>
      <c r="D1309" s="602" t="s">
        <v>3316</v>
      </c>
      <c r="E1309" s="494" t="s">
        <v>828</v>
      </c>
      <c r="F1309" s="98" t="s">
        <v>333</v>
      </c>
      <c r="G1309" s="495">
        <f t="shared" si="39"/>
        <v>300</v>
      </c>
      <c r="H1309" s="623">
        <v>240</v>
      </c>
      <c r="I1309" s="364">
        <f t="shared" si="40"/>
        <v>60</v>
      </c>
    </row>
    <row r="1310" spans="1:9" ht="15">
      <c r="A1310" s="98">
        <v>1302</v>
      </c>
      <c r="B1310" s="598" t="s">
        <v>2896</v>
      </c>
      <c r="C1310" s="598" t="s">
        <v>3315</v>
      </c>
      <c r="D1310" s="602" t="s">
        <v>3317</v>
      </c>
      <c r="E1310" s="494" t="s">
        <v>828</v>
      </c>
      <c r="F1310" s="98" t="s">
        <v>333</v>
      </c>
      <c r="G1310" s="495">
        <f t="shared" si="39"/>
        <v>300</v>
      </c>
      <c r="H1310" s="623">
        <v>240</v>
      </c>
      <c r="I1310" s="364">
        <f t="shared" si="40"/>
        <v>60</v>
      </c>
    </row>
    <row r="1311" spans="1:9" ht="15">
      <c r="A1311" s="98">
        <v>1303</v>
      </c>
      <c r="B1311" s="598" t="s">
        <v>3318</v>
      </c>
      <c r="C1311" s="598" t="s">
        <v>1100</v>
      </c>
      <c r="D1311" s="602" t="s">
        <v>3319</v>
      </c>
      <c r="E1311" s="494" t="s">
        <v>828</v>
      </c>
      <c r="F1311" s="98" t="s">
        <v>333</v>
      </c>
      <c r="G1311" s="495">
        <f t="shared" si="39"/>
        <v>300</v>
      </c>
      <c r="H1311" s="623">
        <v>240</v>
      </c>
      <c r="I1311" s="364">
        <f t="shared" si="40"/>
        <v>60</v>
      </c>
    </row>
    <row r="1312" spans="1:9" ht="15">
      <c r="A1312" s="98">
        <v>1304</v>
      </c>
      <c r="B1312" s="598" t="s">
        <v>3320</v>
      </c>
      <c r="C1312" s="598" t="s">
        <v>3321</v>
      </c>
      <c r="D1312" s="602" t="s">
        <v>3322</v>
      </c>
      <c r="E1312" s="494" t="s">
        <v>828</v>
      </c>
      <c r="F1312" s="98" t="s">
        <v>333</v>
      </c>
      <c r="G1312" s="495">
        <f t="shared" si="39"/>
        <v>300</v>
      </c>
      <c r="H1312" s="623">
        <v>240</v>
      </c>
      <c r="I1312" s="364">
        <f t="shared" si="40"/>
        <v>60</v>
      </c>
    </row>
    <row r="1313" spans="1:9" ht="15">
      <c r="A1313" s="98">
        <v>1305</v>
      </c>
      <c r="B1313" s="598" t="s">
        <v>3323</v>
      </c>
      <c r="C1313" s="598" t="s">
        <v>2109</v>
      </c>
      <c r="D1313" s="602" t="s">
        <v>3324</v>
      </c>
      <c r="E1313" s="494" t="s">
        <v>828</v>
      </c>
      <c r="F1313" s="98" t="s">
        <v>333</v>
      </c>
      <c r="G1313" s="495">
        <f t="shared" si="39"/>
        <v>300</v>
      </c>
      <c r="H1313" s="623">
        <v>240</v>
      </c>
      <c r="I1313" s="364">
        <f t="shared" si="40"/>
        <v>60</v>
      </c>
    </row>
    <row r="1314" spans="1:9" ht="15">
      <c r="A1314" s="98">
        <v>1306</v>
      </c>
      <c r="B1314" s="598" t="s">
        <v>942</v>
      </c>
      <c r="C1314" s="598" t="s">
        <v>3325</v>
      </c>
      <c r="D1314" s="602" t="s">
        <v>3326</v>
      </c>
      <c r="E1314" s="494" t="s">
        <v>828</v>
      </c>
      <c r="F1314" s="98" t="s">
        <v>333</v>
      </c>
      <c r="G1314" s="495">
        <f t="shared" si="39"/>
        <v>300</v>
      </c>
      <c r="H1314" s="623">
        <v>240</v>
      </c>
      <c r="I1314" s="364">
        <f t="shared" si="40"/>
        <v>60</v>
      </c>
    </row>
    <row r="1315" spans="1:9" ht="15">
      <c r="A1315" s="98">
        <v>1307</v>
      </c>
      <c r="B1315" s="598" t="s">
        <v>3327</v>
      </c>
      <c r="C1315" s="598" t="s">
        <v>3299</v>
      </c>
      <c r="D1315" s="602" t="s">
        <v>3328</v>
      </c>
      <c r="E1315" s="494" t="s">
        <v>828</v>
      </c>
      <c r="F1315" s="98" t="s">
        <v>333</v>
      </c>
      <c r="G1315" s="495">
        <f t="shared" si="39"/>
        <v>300</v>
      </c>
      <c r="H1315" s="623">
        <v>240</v>
      </c>
      <c r="I1315" s="364">
        <f t="shared" si="40"/>
        <v>60</v>
      </c>
    </row>
    <row r="1316" spans="1:9" ht="15">
      <c r="A1316" s="98">
        <v>1308</v>
      </c>
      <c r="B1316" s="598" t="s">
        <v>859</v>
      </c>
      <c r="C1316" s="598" t="s">
        <v>1100</v>
      </c>
      <c r="D1316" s="602" t="s">
        <v>3329</v>
      </c>
      <c r="E1316" s="494" t="s">
        <v>828</v>
      </c>
      <c r="F1316" s="98" t="s">
        <v>333</v>
      </c>
      <c r="G1316" s="495">
        <f t="shared" si="39"/>
        <v>300</v>
      </c>
      <c r="H1316" s="623">
        <v>240</v>
      </c>
      <c r="I1316" s="364">
        <f t="shared" si="40"/>
        <v>60</v>
      </c>
    </row>
    <row r="1317" spans="1:9" ht="15">
      <c r="A1317" s="98">
        <v>1309</v>
      </c>
      <c r="B1317" s="598" t="s">
        <v>859</v>
      </c>
      <c r="C1317" s="598" t="s">
        <v>2430</v>
      </c>
      <c r="D1317" s="602" t="s">
        <v>3330</v>
      </c>
      <c r="E1317" s="494" t="s">
        <v>828</v>
      </c>
      <c r="F1317" s="98" t="s">
        <v>333</v>
      </c>
      <c r="G1317" s="495">
        <f t="shared" si="39"/>
        <v>300</v>
      </c>
      <c r="H1317" s="623">
        <v>240</v>
      </c>
      <c r="I1317" s="364">
        <f t="shared" si="40"/>
        <v>60</v>
      </c>
    </row>
    <row r="1318" spans="1:9" ht="15">
      <c r="A1318" s="98">
        <v>1310</v>
      </c>
      <c r="B1318" s="598" t="s">
        <v>887</v>
      </c>
      <c r="C1318" s="598" t="s">
        <v>1171</v>
      </c>
      <c r="D1318" s="602" t="s">
        <v>3331</v>
      </c>
      <c r="E1318" s="494" t="s">
        <v>828</v>
      </c>
      <c r="F1318" s="98" t="s">
        <v>333</v>
      </c>
      <c r="G1318" s="495">
        <f t="shared" si="39"/>
        <v>300</v>
      </c>
      <c r="H1318" s="623">
        <v>240</v>
      </c>
      <c r="I1318" s="364">
        <f t="shared" si="40"/>
        <v>60</v>
      </c>
    </row>
    <row r="1319" spans="1:9" ht="15">
      <c r="A1319" s="98">
        <v>1311</v>
      </c>
      <c r="B1319" s="598" t="s">
        <v>896</v>
      </c>
      <c r="C1319" s="598" t="s">
        <v>914</v>
      </c>
      <c r="D1319" s="602" t="s">
        <v>3332</v>
      </c>
      <c r="E1319" s="494" t="s">
        <v>828</v>
      </c>
      <c r="F1319" s="98" t="s">
        <v>333</v>
      </c>
      <c r="G1319" s="495">
        <f t="shared" si="39"/>
        <v>300</v>
      </c>
      <c r="H1319" s="623">
        <v>240</v>
      </c>
      <c r="I1319" s="364">
        <f t="shared" si="40"/>
        <v>60</v>
      </c>
    </row>
    <row r="1320" spans="1:9" ht="15">
      <c r="A1320" s="98">
        <v>1312</v>
      </c>
      <c r="B1320" s="598" t="s">
        <v>3333</v>
      </c>
      <c r="C1320" s="598" t="s">
        <v>3334</v>
      </c>
      <c r="D1320" s="602" t="s">
        <v>3335</v>
      </c>
      <c r="E1320" s="494" t="s">
        <v>828</v>
      </c>
      <c r="F1320" s="98" t="s">
        <v>333</v>
      </c>
      <c r="G1320" s="495">
        <f t="shared" si="39"/>
        <v>300</v>
      </c>
      <c r="H1320" s="623">
        <v>240</v>
      </c>
      <c r="I1320" s="364">
        <f t="shared" si="40"/>
        <v>60</v>
      </c>
    </row>
    <row r="1321" spans="1:9" ht="15">
      <c r="A1321" s="98">
        <v>1313</v>
      </c>
      <c r="B1321" s="598" t="s">
        <v>3336</v>
      </c>
      <c r="C1321" s="598" t="s">
        <v>3337</v>
      </c>
      <c r="D1321" s="602" t="s">
        <v>3338</v>
      </c>
      <c r="E1321" s="494" t="s">
        <v>828</v>
      </c>
      <c r="F1321" s="98" t="s">
        <v>333</v>
      </c>
      <c r="G1321" s="495">
        <f t="shared" si="39"/>
        <v>300</v>
      </c>
      <c r="H1321" s="623">
        <v>240</v>
      </c>
      <c r="I1321" s="364">
        <f t="shared" si="40"/>
        <v>60</v>
      </c>
    </row>
    <row r="1322" spans="1:9" ht="15">
      <c r="A1322" s="98">
        <v>1314</v>
      </c>
      <c r="B1322" s="608" t="s">
        <v>1815</v>
      </c>
      <c r="C1322" s="608" t="s">
        <v>3339</v>
      </c>
      <c r="D1322" s="613" t="s">
        <v>3340</v>
      </c>
      <c r="E1322" s="494" t="s">
        <v>828</v>
      </c>
      <c r="F1322" s="98" t="s">
        <v>333</v>
      </c>
      <c r="G1322" s="495">
        <f t="shared" si="39"/>
        <v>150</v>
      </c>
      <c r="H1322" s="624">
        <v>120</v>
      </c>
      <c r="I1322" s="364">
        <f t="shared" si="40"/>
        <v>30</v>
      </c>
    </row>
    <row r="1323" spans="1:9" ht="15">
      <c r="A1323" s="98">
        <v>1315</v>
      </c>
      <c r="B1323" s="625" t="s">
        <v>2339</v>
      </c>
      <c r="C1323" s="625" t="s">
        <v>3341</v>
      </c>
      <c r="D1323" s="626">
        <v>15001008253</v>
      </c>
      <c r="E1323" s="494" t="s">
        <v>828</v>
      </c>
      <c r="F1323" s="98" t="s">
        <v>333</v>
      </c>
      <c r="G1323" s="495">
        <f t="shared" si="39"/>
        <v>300</v>
      </c>
      <c r="H1323" s="627">
        <v>240</v>
      </c>
      <c r="I1323" s="364">
        <f t="shared" si="40"/>
        <v>60</v>
      </c>
    </row>
    <row r="1324" spans="1:9" ht="15">
      <c r="A1324" s="98">
        <v>1316</v>
      </c>
      <c r="B1324" s="625" t="s">
        <v>3342</v>
      </c>
      <c r="C1324" s="625" t="s">
        <v>1063</v>
      </c>
      <c r="D1324" s="626" t="s">
        <v>3343</v>
      </c>
      <c r="E1324" s="494" t="s">
        <v>828</v>
      </c>
      <c r="F1324" s="98" t="s">
        <v>333</v>
      </c>
      <c r="G1324" s="495">
        <f t="shared" si="39"/>
        <v>300</v>
      </c>
      <c r="H1324" s="627">
        <v>240</v>
      </c>
      <c r="I1324" s="364">
        <f t="shared" si="40"/>
        <v>60</v>
      </c>
    </row>
    <row r="1325" spans="1:9" ht="15">
      <c r="A1325" s="98">
        <v>1317</v>
      </c>
      <c r="B1325" s="625" t="s">
        <v>3344</v>
      </c>
      <c r="C1325" s="625" t="s">
        <v>3080</v>
      </c>
      <c r="D1325" s="626" t="s">
        <v>3345</v>
      </c>
      <c r="E1325" s="494" t="s">
        <v>828</v>
      </c>
      <c r="F1325" s="98" t="s">
        <v>333</v>
      </c>
      <c r="G1325" s="495">
        <f t="shared" si="39"/>
        <v>300</v>
      </c>
      <c r="H1325" s="627">
        <v>240</v>
      </c>
      <c r="I1325" s="364">
        <f t="shared" si="40"/>
        <v>60</v>
      </c>
    </row>
    <row r="1326" spans="1:9" ht="15">
      <c r="A1326" s="98">
        <v>1318</v>
      </c>
      <c r="B1326" s="625" t="s">
        <v>3346</v>
      </c>
      <c r="C1326" s="625" t="s">
        <v>2317</v>
      </c>
      <c r="D1326" s="626" t="s">
        <v>3347</v>
      </c>
      <c r="E1326" s="494" t="s">
        <v>828</v>
      </c>
      <c r="F1326" s="98" t="s">
        <v>333</v>
      </c>
      <c r="G1326" s="495">
        <f t="shared" si="39"/>
        <v>300</v>
      </c>
      <c r="H1326" s="627">
        <v>240</v>
      </c>
      <c r="I1326" s="364">
        <f t="shared" si="40"/>
        <v>60</v>
      </c>
    </row>
    <row r="1327" spans="1:9" ht="15">
      <c r="A1327" s="98">
        <v>1319</v>
      </c>
      <c r="B1327" s="625" t="s">
        <v>3348</v>
      </c>
      <c r="C1327" s="625" t="s">
        <v>2317</v>
      </c>
      <c r="D1327" s="626" t="s">
        <v>3349</v>
      </c>
      <c r="E1327" s="494" t="s">
        <v>828</v>
      </c>
      <c r="F1327" s="98" t="s">
        <v>333</v>
      </c>
      <c r="G1327" s="495">
        <f t="shared" si="39"/>
        <v>300</v>
      </c>
      <c r="H1327" s="627">
        <v>240</v>
      </c>
      <c r="I1327" s="364">
        <f t="shared" si="40"/>
        <v>60</v>
      </c>
    </row>
    <row r="1328" spans="1:9" ht="15">
      <c r="A1328" s="98">
        <v>1320</v>
      </c>
      <c r="B1328" s="625" t="s">
        <v>3350</v>
      </c>
      <c r="C1328" s="625" t="s">
        <v>2691</v>
      </c>
      <c r="D1328" s="626" t="s">
        <v>3351</v>
      </c>
      <c r="E1328" s="494" t="s">
        <v>828</v>
      </c>
      <c r="F1328" s="98" t="s">
        <v>333</v>
      </c>
      <c r="G1328" s="495">
        <f t="shared" si="39"/>
        <v>300</v>
      </c>
      <c r="H1328" s="627">
        <v>240</v>
      </c>
      <c r="I1328" s="364">
        <f t="shared" si="40"/>
        <v>60</v>
      </c>
    </row>
    <row r="1329" spans="1:9" ht="15">
      <c r="A1329" s="98">
        <v>1321</v>
      </c>
      <c r="B1329" s="625" t="s">
        <v>3352</v>
      </c>
      <c r="C1329" s="625" t="s">
        <v>830</v>
      </c>
      <c r="D1329" s="626" t="s">
        <v>3353</v>
      </c>
      <c r="E1329" s="494" t="s">
        <v>828</v>
      </c>
      <c r="F1329" s="98" t="s">
        <v>333</v>
      </c>
      <c r="G1329" s="495">
        <f t="shared" si="39"/>
        <v>300</v>
      </c>
      <c r="H1329" s="627">
        <v>240</v>
      </c>
      <c r="I1329" s="364">
        <f t="shared" si="40"/>
        <v>60</v>
      </c>
    </row>
    <row r="1330" spans="1:9" ht="15">
      <c r="A1330" s="98">
        <v>1322</v>
      </c>
      <c r="B1330" s="625" t="s">
        <v>2612</v>
      </c>
      <c r="C1330" s="625" t="s">
        <v>1344</v>
      </c>
      <c r="D1330" s="626" t="s">
        <v>3354</v>
      </c>
      <c r="E1330" s="494" t="s">
        <v>828</v>
      </c>
      <c r="F1330" s="98" t="s">
        <v>333</v>
      </c>
      <c r="G1330" s="495">
        <f t="shared" si="39"/>
        <v>300</v>
      </c>
      <c r="H1330" s="627">
        <v>240</v>
      </c>
      <c r="I1330" s="364">
        <f t="shared" si="40"/>
        <v>60</v>
      </c>
    </row>
    <row r="1331" spans="1:9" ht="15">
      <c r="A1331" s="98">
        <v>1323</v>
      </c>
      <c r="B1331" s="625" t="s">
        <v>3355</v>
      </c>
      <c r="C1331" s="625" t="s">
        <v>3356</v>
      </c>
      <c r="D1331" s="626" t="s">
        <v>3357</v>
      </c>
      <c r="E1331" s="494" t="s">
        <v>828</v>
      </c>
      <c r="F1331" s="98" t="s">
        <v>333</v>
      </c>
      <c r="G1331" s="495">
        <f t="shared" si="39"/>
        <v>300</v>
      </c>
      <c r="H1331" s="627">
        <v>240</v>
      </c>
      <c r="I1331" s="364">
        <f t="shared" si="40"/>
        <v>60</v>
      </c>
    </row>
    <row r="1332" spans="1:9" ht="15">
      <c r="A1332" s="98">
        <v>1324</v>
      </c>
      <c r="B1332" s="625" t="s">
        <v>3358</v>
      </c>
      <c r="C1332" s="625" t="s">
        <v>3341</v>
      </c>
      <c r="D1332" s="626" t="s">
        <v>3359</v>
      </c>
      <c r="E1332" s="494" t="s">
        <v>828</v>
      </c>
      <c r="F1332" s="98" t="s">
        <v>333</v>
      </c>
      <c r="G1332" s="495">
        <f t="shared" si="39"/>
        <v>300</v>
      </c>
      <c r="H1332" s="627">
        <v>240</v>
      </c>
      <c r="I1332" s="364">
        <f t="shared" si="40"/>
        <v>60</v>
      </c>
    </row>
    <row r="1333" spans="1:9" ht="15">
      <c r="A1333" s="98">
        <v>1325</v>
      </c>
      <c r="B1333" s="625" t="s">
        <v>3360</v>
      </c>
      <c r="C1333" s="625" t="s">
        <v>3361</v>
      </c>
      <c r="D1333" s="626" t="s">
        <v>3362</v>
      </c>
      <c r="E1333" s="494" t="s">
        <v>828</v>
      </c>
      <c r="F1333" s="98" t="s">
        <v>333</v>
      </c>
      <c r="G1333" s="495">
        <f t="shared" si="39"/>
        <v>300</v>
      </c>
      <c r="H1333" s="627">
        <v>240</v>
      </c>
      <c r="I1333" s="364">
        <f t="shared" si="40"/>
        <v>60</v>
      </c>
    </row>
    <row r="1334" spans="1:9" ht="15">
      <c r="A1334" s="98">
        <v>1326</v>
      </c>
      <c r="B1334" s="625" t="s">
        <v>3363</v>
      </c>
      <c r="C1334" s="625" t="s">
        <v>3364</v>
      </c>
      <c r="D1334" s="626" t="s">
        <v>3365</v>
      </c>
      <c r="E1334" s="494" t="s">
        <v>828</v>
      </c>
      <c r="F1334" s="98" t="s">
        <v>333</v>
      </c>
      <c r="G1334" s="495">
        <f t="shared" si="39"/>
        <v>300</v>
      </c>
      <c r="H1334" s="627">
        <v>240</v>
      </c>
      <c r="I1334" s="364">
        <f t="shared" si="40"/>
        <v>60</v>
      </c>
    </row>
    <row r="1335" spans="1:9" ht="15">
      <c r="A1335" s="98">
        <v>1327</v>
      </c>
      <c r="B1335" s="625" t="s">
        <v>3366</v>
      </c>
      <c r="C1335" s="625" t="s">
        <v>3367</v>
      </c>
      <c r="D1335" s="626" t="s">
        <v>3368</v>
      </c>
      <c r="E1335" s="494" t="s">
        <v>828</v>
      </c>
      <c r="F1335" s="98" t="s">
        <v>333</v>
      </c>
      <c r="G1335" s="495">
        <f t="shared" si="39"/>
        <v>300</v>
      </c>
      <c r="H1335" s="627">
        <v>240</v>
      </c>
      <c r="I1335" s="364">
        <f t="shared" si="40"/>
        <v>60</v>
      </c>
    </row>
    <row r="1336" spans="1:9" ht="15">
      <c r="A1336" s="98">
        <v>1328</v>
      </c>
      <c r="B1336" s="625" t="s">
        <v>1850</v>
      </c>
      <c r="C1336" s="625" t="s">
        <v>3339</v>
      </c>
      <c r="D1336" s="626" t="s">
        <v>3369</v>
      </c>
      <c r="E1336" s="494" t="s">
        <v>828</v>
      </c>
      <c r="F1336" s="98" t="s">
        <v>333</v>
      </c>
      <c r="G1336" s="495">
        <f t="shared" si="39"/>
        <v>300</v>
      </c>
      <c r="H1336" s="627">
        <v>240</v>
      </c>
      <c r="I1336" s="364">
        <f t="shared" si="40"/>
        <v>60</v>
      </c>
    </row>
    <row r="1337" spans="1:9" ht="15">
      <c r="A1337" s="98">
        <v>1329</v>
      </c>
      <c r="B1337" s="625" t="s">
        <v>838</v>
      </c>
      <c r="C1337" s="625" t="s">
        <v>3370</v>
      </c>
      <c r="D1337" s="626" t="s">
        <v>3371</v>
      </c>
      <c r="E1337" s="494" t="s">
        <v>828</v>
      </c>
      <c r="F1337" s="98" t="s">
        <v>333</v>
      </c>
      <c r="G1337" s="495">
        <f t="shared" si="39"/>
        <v>300</v>
      </c>
      <c r="H1337" s="627">
        <v>240</v>
      </c>
      <c r="I1337" s="364">
        <f t="shared" si="40"/>
        <v>60</v>
      </c>
    </row>
    <row r="1338" spans="1:9" ht="15">
      <c r="A1338" s="98">
        <v>1330</v>
      </c>
      <c r="B1338" s="625" t="s">
        <v>3372</v>
      </c>
      <c r="C1338" s="625" t="s">
        <v>3373</v>
      </c>
      <c r="D1338" s="626" t="s">
        <v>3374</v>
      </c>
      <c r="E1338" s="494" t="s">
        <v>828</v>
      </c>
      <c r="F1338" s="98" t="s">
        <v>333</v>
      </c>
      <c r="G1338" s="495">
        <f t="shared" si="39"/>
        <v>100</v>
      </c>
      <c r="H1338" s="627">
        <v>80</v>
      </c>
      <c r="I1338" s="364">
        <f t="shared" si="40"/>
        <v>20</v>
      </c>
    </row>
    <row r="1339" spans="1:9" ht="15">
      <c r="A1339" s="98">
        <v>1331</v>
      </c>
      <c r="B1339" s="625" t="s">
        <v>3375</v>
      </c>
      <c r="C1339" s="625" t="s">
        <v>3376</v>
      </c>
      <c r="D1339" s="628" t="s">
        <v>3377</v>
      </c>
      <c r="E1339" s="494" t="s">
        <v>828</v>
      </c>
      <c r="F1339" s="98" t="s">
        <v>333</v>
      </c>
      <c r="G1339" s="495">
        <f t="shared" si="39"/>
        <v>100</v>
      </c>
      <c r="H1339" s="627">
        <v>80</v>
      </c>
      <c r="I1339" s="364">
        <f t="shared" si="40"/>
        <v>20</v>
      </c>
    </row>
    <row r="1340" spans="1:9" ht="15">
      <c r="A1340" s="98">
        <v>1332</v>
      </c>
      <c r="B1340" s="625" t="s">
        <v>3378</v>
      </c>
      <c r="C1340" s="625" t="s">
        <v>2317</v>
      </c>
      <c r="D1340" s="626" t="s">
        <v>3379</v>
      </c>
      <c r="E1340" s="494" t="s">
        <v>828</v>
      </c>
      <c r="F1340" s="98" t="s">
        <v>333</v>
      </c>
      <c r="G1340" s="495">
        <f t="shared" si="39"/>
        <v>100</v>
      </c>
      <c r="H1340" s="627">
        <v>80</v>
      </c>
      <c r="I1340" s="364">
        <f t="shared" si="40"/>
        <v>20</v>
      </c>
    </row>
    <row r="1341" spans="1:9" ht="15">
      <c r="A1341" s="98">
        <v>1333</v>
      </c>
      <c r="B1341" s="625" t="s">
        <v>3380</v>
      </c>
      <c r="C1341" s="625" t="s">
        <v>3381</v>
      </c>
      <c r="D1341" s="626" t="s">
        <v>3382</v>
      </c>
      <c r="E1341" s="494" t="s">
        <v>828</v>
      </c>
      <c r="F1341" s="98" t="s">
        <v>333</v>
      </c>
      <c r="G1341" s="495">
        <f t="shared" ref="G1341:G1404" si="41">H1341/0.8</f>
        <v>100</v>
      </c>
      <c r="H1341" s="627">
        <v>80</v>
      </c>
      <c r="I1341" s="364">
        <f t="shared" ref="I1341:I1404" si="42">H1341*0.25</f>
        <v>20</v>
      </c>
    </row>
    <row r="1342" spans="1:9" ht="15">
      <c r="A1342" s="98">
        <v>1334</v>
      </c>
      <c r="B1342" s="625" t="s">
        <v>3383</v>
      </c>
      <c r="C1342" s="625" t="s">
        <v>3384</v>
      </c>
      <c r="D1342" s="626" t="s">
        <v>3385</v>
      </c>
      <c r="E1342" s="494" t="s">
        <v>828</v>
      </c>
      <c r="F1342" s="98" t="s">
        <v>333</v>
      </c>
      <c r="G1342" s="495">
        <f t="shared" si="41"/>
        <v>100</v>
      </c>
      <c r="H1342" s="627">
        <v>80</v>
      </c>
      <c r="I1342" s="364">
        <f t="shared" si="42"/>
        <v>20</v>
      </c>
    </row>
    <row r="1343" spans="1:9" ht="15">
      <c r="A1343" s="98">
        <v>1335</v>
      </c>
      <c r="B1343" s="629" t="s">
        <v>832</v>
      </c>
      <c r="C1343" s="629" t="s">
        <v>3386</v>
      </c>
      <c r="D1343" s="630" t="s">
        <v>3387</v>
      </c>
      <c r="E1343" s="494" t="s">
        <v>828</v>
      </c>
      <c r="F1343" s="98" t="s">
        <v>333</v>
      </c>
      <c r="G1343" s="495">
        <f t="shared" si="41"/>
        <v>150</v>
      </c>
      <c r="H1343" s="631">
        <v>120</v>
      </c>
      <c r="I1343" s="364">
        <f t="shared" si="42"/>
        <v>30</v>
      </c>
    </row>
    <row r="1344" spans="1:9" ht="15">
      <c r="A1344" s="98">
        <v>1336</v>
      </c>
      <c r="B1344" s="629" t="s">
        <v>3388</v>
      </c>
      <c r="C1344" s="632" t="s">
        <v>3389</v>
      </c>
      <c r="D1344" s="630">
        <v>61001001400</v>
      </c>
      <c r="E1344" s="494" t="s">
        <v>828</v>
      </c>
      <c r="F1344" s="98" t="s">
        <v>333</v>
      </c>
      <c r="G1344" s="495">
        <f t="shared" si="41"/>
        <v>100</v>
      </c>
      <c r="H1344" s="631">
        <v>80</v>
      </c>
      <c r="I1344" s="364">
        <f t="shared" si="42"/>
        <v>20</v>
      </c>
    </row>
    <row r="1345" spans="1:9" ht="15">
      <c r="A1345" s="98">
        <v>1337</v>
      </c>
      <c r="B1345" s="629" t="s">
        <v>3390</v>
      </c>
      <c r="C1345" s="629" t="s">
        <v>3391</v>
      </c>
      <c r="D1345" s="630">
        <v>61701097242</v>
      </c>
      <c r="E1345" s="494" t="s">
        <v>828</v>
      </c>
      <c r="F1345" s="98" t="s">
        <v>333</v>
      </c>
      <c r="G1345" s="495">
        <f t="shared" si="41"/>
        <v>100</v>
      </c>
      <c r="H1345" s="631">
        <v>80</v>
      </c>
      <c r="I1345" s="364">
        <f t="shared" si="42"/>
        <v>20</v>
      </c>
    </row>
    <row r="1346" spans="1:9" ht="15">
      <c r="A1346" s="98">
        <v>1338</v>
      </c>
      <c r="B1346" s="629" t="s">
        <v>3320</v>
      </c>
      <c r="C1346" s="632" t="s">
        <v>3392</v>
      </c>
      <c r="D1346" s="630">
        <v>61001005972</v>
      </c>
      <c r="E1346" s="494" t="s">
        <v>828</v>
      </c>
      <c r="F1346" s="98" t="s">
        <v>333</v>
      </c>
      <c r="G1346" s="495">
        <f t="shared" si="41"/>
        <v>100</v>
      </c>
      <c r="H1346" s="631">
        <v>80</v>
      </c>
      <c r="I1346" s="364">
        <f t="shared" si="42"/>
        <v>20</v>
      </c>
    </row>
    <row r="1347" spans="1:9" ht="15">
      <c r="A1347" s="98">
        <v>1339</v>
      </c>
      <c r="B1347" s="629" t="s">
        <v>904</v>
      </c>
      <c r="C1347" s="629" t="s">
        <v>3393</v>
      </c>
      <c r="D1347" s="630">
        <v>61001064932</v>
      </c>
      <c r="E1347" s="494" t="s">
        <v>828</v>
      </c>
      <c r="F1347" s="98" t="s">
        <v>333</v>
      </c>
      <c r="G1347" s="495">
        <f t="shared" si="41"/>
        <v>100</v>
      </c>
      <c r="H1347" s="631">
        <v>80</v>
      </c>
      <c r="I1347" s="364">
        <f t="shared" si="42"/>
        <v>20</v>
      </c>
    </row>
    <row r="1348" spans="1:9" ht="15">
      <c r="A1348" s="98">
        <v>1340</v>
      </c>
      <c r="B1348" s="629" t="s">
        <v>3394</v>
      </c>
      <c r="C1348" s="632" t="s">
        <v>3395</v>
      </c>
      <c r="D1348" s="630">
        <v>61002008981</v>
      </c>
      <c r="E1348" s="494" t="s">
        <v>828</v>
      </c>
      <c r="F1348" s="98" t="s">
        <v>333</v>
      </c>
      <c r="G1348" s="495">
        <f t="shared" si="41"/>
        <v>100</v>
      </c>
      <c r="H1348" s="631">
        <v>80</v>
      </c>
      <c r="I1348" s="364">
        <f t="shared" si="42"/>
        <v>20</v>
      </c>
    </row>
    <row r="1349" spans="1:9" ht="15">
      <c r="A1349" s="98">
        <v>1341</v>
      </c>
      <c r="B1349" s="629" t="s">
        <v>921</v>
      </c>
      <c r="C1349" s="629" t="s">
        <v>3396</v>
      </c>
      <c r="D1349" s="630">
        <v>61001056439</v>
      </c>
      <c r="E1349" s="494" t="s">
        <v>828</v>
      </c>
      <c r="F1349" s="98" t="s">
        <v>333</v>
      </c>
      <c r="G1349" s="495">
        <f t="shared" si="41"/>
        <v>100</v>
      </c>
      <c r="H1349" s="631">
        <v>80</v>
      </c>
      <c r="I1349" s="364">
        <f t="shared" si="42"/>
        <v>20</v>
      </c>
    </row>
    <row r="1350" spans="1:9" ht="15">
      <c r="A1350" s="98">
        <v>1342</v>
      </c>
      <c r="B1350" s="629" t="s">
        <v>3397</v>
      </c>
      <c r="C1350" s="629" t="s">
        <v>3398</v>
      </c>
      <c r="D1350" s="630" t="s">
        <v>3399</v>
      </c>
      <c r="E1350" s="494" t="s">
        <v>828</v>
      </c>
      <c r="F1350" s="98" t="s">
        <v>333</v>
      </c>
      <c r="G1350" s="495">
        <f t="shared" si="41"/>
        <v>100</v>
      </c>
      <c r="H1350" s="631">
        <v>80</v>
      </c>
      <c r="I1350" s="364">
        <f t="shared" si="42"/>
        <v>20</v>
      </c>
    </row>
    <row r="1351" spans="1:9" ht="15">
      <c r="A1351" s="98">
        <v>1343</v>
      </c>
      <c r="B1351" s="629" t="s">
        <v>2612</v>
      </c>
      <c r="C1351" s="629" t="s">
        <v>3400</v>
      </c>
      <c r="D1351" s="630" t="s">
        <v>3401</v>
      </c>
      <c r="E1351" s="494" t="s">
        <v>828</v>
      </c>
      <c r="F1351" s="98" t="s">
        <v>333</v>
      </c>
      <c r="G1351" s="495">
        <f t="shared" si="41"/>
        <v>100</v>
      </c>
      <c r="H1351" s="631">
        <v>80</v>
      </c>
      <c r="I1351" s="364">
        <f t="shared" si="42"/>
        <v>20</v>
      </c>
    </row>
    <row r="1352" spans="1:9" ht="15">
      <c r="A1352" s="98">
        <v>1344</v>
      </c>
      <c r="B1352" s="629" t="s">
        <v>3402</v>
      </c>
      <c r="C1352" s="629" t="s">
        <v>1550</v>
      </c>
      <c r="D1352" s="633" t="s">
        <v>3403</v>
      </c>
      <c r="E1352" s="494" t="s">
        <v>828</v>
      </c>
      <c r="F1352" s="98" t="s">
        <v>333</v>
      </c>
      <c r="G1352" s="495">
        <f t="shared" si="41"/>
        <v>100</v>
      </c>
      <c r="H1352" s="631">
        <v>80</v>
      </c>
      <c r="I1352" s="364">
        <f t="shared" si="42"/>
        <v>20</v>
      </c>
    </row>
    <row r="1353" spans="1:9" ht="15">
      <c r="A1353" s="98">
        <v>1345</v>
      </c>
      <c r="B1353" s="629" t="s">
        <v>819</v>
      </c>
      <c r="C1353" s="629" t="s">
        <v>1607</v>
      </c>
      <c r="D1353" s="633" t="s">
        <v>3404</v>
      </c>
      <c r="E1353" s="494" t="s">
        <v>828</v>
      </c>
      <c r="F1353" s="98" t="s">
        <v>333</v>
      </c>
      <c r="G1353" s="495">
        <f t="shared" si="41"/>
        <v>100</v>
      </c>
      <c r="H1353" s="631">
        <v>80</v>
      </c>
      <c r="I1353" s="364">
        <f t="shared" si="42"/>
        <v>20</v>
      </c>
    </row>
    <row r="1354" spans="1:9" ht="15">
      <c r="A1354" s="98">
        <v>1346</v>
      </c>
      <c r="B1354" s="629" t="s">
        <v>3405</v>
      </c>
      <c r="C1354" s="629" t="s">
        <v>3406</v>
      </c>
      <c r="D1354" s="633" t="s">
        <v>3407</v>
      </c>
      <c r="E1354" s="494" t="s">
        <v>828</v>
      </c>
      <c r="F1354" s="98" t="s">
        <v>333</v>
      </c>
      <c r="G1354" s="495">
        <f t="shared" si="41"/>
        <v>100</v>
      </c>
      <c r="H1354" s="631">
        <v>80</v>
      </c>
      <c r="I1354" s="364">
        <f t="shared" si="42"/>
        <v>20</v>
      </c>
    </row>
    <row r="1355" spans="1:9" ht="15">
      <c r="A1355" s="98">
        <v>1347</v>
      </c>
      <c r="B1355" s="629" t="s">
        <v>1752</v>
      </c>
      <c r="C1355" s="629" t="s">
        <v>3408</v>
      </c>
      <c r="D1355" s="633" t="s">
        <v>3409</v>
      </c>
      <c r="E1355" s="494" t="s">
        <v>828</v>
      </c>
      <c r="F1355" s="98" t="s">
        <v>333</v>
      </c>
      <c r="G1355" s="495">
        <f t="shared" si="41"/>
        <v>100</v>
      </c>
      <c r="H1355" s="631">
        <v>80</v>
      </c>
      <c r="I1355" s="364">
        <f t="shared" si="42"/>
        <v>20</v>
      </c>
    </row>
    <row r="1356" spans="1:9" ht="15">
      <c r="A1356" s="98">
        <v>1348</v>
      </c>
      <c r="B1356" s="629" t="s">
        <v>2444</v>
      </c>
      <c r="C1356" s="632" t="s">
        <v>3410</v>
      </c>
      <c r="D1356" s="633" t="s">
        <v>3411</v>
      </c>
      <c r="E1356" s="494" t="s">
        <v>828</v>
      </c>
      <c r="F1356" s="98" t="s">
        <v>333</v>
      </c>
      <c r="G1356" s="495">
        <f t="shared" si="41"/>
        <v>100</v>
      </c>
      <c r="H1356" s="631">
        <v>80</v>
      </c>
      <c r="I1356" s="364">
        <f t="shared" si="42"/>
        <v>20</v>
      </c>
    </row>
    <row r="1357" spans="1:9" ht="15">
      <c r="A1357" s="98">
        <v>1349</v>
      </c>
      <c r="B1357" s="629" t="s">
        <v>3412</v>
      </c>
      <c r="C1357" s="629" t="s">
        <v>971</v>
      </c>
      <c r="D1357" s="633" t="s">
        <v>3413</v>
      </c>
      <c r="E1357" s="494" t="s">
        <v>828</v>
      </c>
      <c r="F1357" s="98" t="s">
        <v>333</v>
      </c>
      <c r="G1357" s="495">
        <f t="shared" si="41"/>
        <v>100</v>
      </c>
      <c r="H1357" s="631">
        <v>80</v>
      </c>
      <c r="I1357" s="364">
        <f t="shared" si="42"/>
        <v>20</v>
      </c>
    </row>
    <row r="1358" spans="1:9" ht="15">
      <c r="A1358" s="98">
        <v>1350</v>
      </c>
      <c r="B1358" s="629" t="s">
        <v>2324</v>
      </c>
      <c r="C1358" s="629" t="s">
        <v>3414</v>
      </c>
      <c r="D1358" s="633" t="s">
        <v>3415</v>
      </c>
      <c r="E1358" s="494" t="s">
        <v>828</v>
      </c>
      <c r="F1358" s="98" t="s">
        <v>333</v>
      </c>
      <c r="G1358" s="495">
        <f t="shared" si="41"/>
        <v>100</v>
      </c>
      <c r="H1358" s="631">
        <v>80</v>
      </c>
      <c r="I1358" s="364">
        <f t="shared" si="42"/>
        <v>20</v>
      </c>
    </row>
    <row r="1359" spans="1:9" ht="15">
      <c r="A1359" s="98">
        <v>1351</v>
      </c>
      <c r="B1359" s="629" t="s">
        <v>3416</v>
      </c>
      <c r="C1359" s="629" t="s">
        <v>3417</v>
      </c>
      <c r="D1359" s="633" t="s">
        <v>3418</v>
      </c>
      <c r="E1359" s="494" t="s">
        <v>828</v>
      </c>
      <c r="F1359" s="98" t="s">
        <v>333</v>
      </c>
      <c r="G1359" s="495">
        <f t="shared" si="41"/>
        <v>100</v>
      </c>
      <c r="H1359" s="631">
        <v>80</v>
      </c>
      <c r="I1359" s="364">
        <f t="shared" si="42"/>
        <v>20</v>
      </c>
    </row>
    <row r="1360" spans="1:9" ht="15">
      <c r="A1360" s="98">
        <v>1352</v>
      </c>
      <c r="B1360" s="629" t="s">
        <v>1074</v>
      </c>
      <c r="C1360" s="632" t="s">
        <v>3419</v>
      </c>
      <c r="D1360" s="633" t="s">
        <v>3420</v>
      </c>
      <c r="E1360" s="494" t="s">
        <v>828</v>
      </c>
      <c r="F1360" s="98" t="s">
        <v>333</v>
      </c>
      <c r="G1360" s="495">
        <f t="shared" si="41"/>
        <v>100</v>
      </c>
      <c r="H1360" s="631">
        <v>80</v>
      </c>
      <c r="I1360" s="364">
        <f t="shared" si="42"/>
        <v>20</v>
      </c>
    </row>
    <row r="1361" spans="1:9" ht="15">
      <c r="A1361" s="98">
        <v>1353</v>
      </c>
      <c r="B1361" s="629" t="s">
        <v>3421</v>
      </c>
      <c r="C1361" s="632" t="s">
        <v>3422</v>
      </c>
      <c r="D1361" s="633" t="s">
        <v>3423</v>
      </c>
      <c r="E1361" s="494" t="s">
        <v>828</v>
      </c>
      <c r="F1361" s="98" t="s">
        <v>333</v>
      </c>
      <c r="G1361" s="495">
        <f t="shared" si="41"/>
        <v>100</v>
      </c>
      <c r="H1361" s="631">
        <v>80</v>
      </c>
      <c r="I1361" s="364">
        <f t="shared" si="42"/>
        <v>20</v>
      </c>
    </row>
    <row r="1362" spans="1:9" ht="15">
      <c r="A1362" s="98">
        <v>1354</v>
      </c>
      <c r="B1362" s="629" t="s">
        <v>3424</v>
      </c>
      <c r="C1362" s="629" t="s">
        <v>2335</v>
      </c>
      <c r="D1362" s="633" t="s">
        <v>3425</v>
      </c>
      <c r="E1362" s="494" t="s">
        <v>828</v>
      </c>
      <c r="F1362" s="98" t="s">
        <v>333</v>
      </c>
      <c r="G1362" s="495">
        <f t="shared" si="41"/>
        <v>100</v>
      </c>
      <c r="H1362" s="631">
        <v>80</v>
      </c>
      <c r="I1362" s="364">
        <f t="shared" si="42"/>
        <v>20</v>
      </c>
    </row>
    <row r="1363" spans="1:9" ht="15">
      <c r="A1363" s="98">
        <v>1355</v>
      </c>
      <c r="B1363" s="629" t="s">
        <v>904</v>
      </c>
      <c r="C1363" s="629" t="s">
        <v>2145</v>
      </c>
      <c r="D1363" s="633" t="s">
        <v>3426</v>
      </c>
      <c r="E1363" s="494" t="s">
        <v>828</v>
      </c>
      <c r="F1363" s="98" t="s">
        <v>333</v>
      </c>
      <c r="G1363" s="495">
        <f t="shared" si="41"/>
        <v>100</v>
      </c>
      <c r="H1363" s="631">
        <v>80</v>
      </c>
      <c r="I1363" s="364">
        <f t="shared" si="42"/>
        <v>20</v>
      </c>
    </row>
    <row r="1364" spans="1:9" ht="15">
      <c r="A1364" s="98">
        <v>1356</v>
      </c>
      <c r="B1364" s="629" t="s">
        <v>1954</v>
      </c>
      <c r="C1364" s="629" t="s">
        <v>2145</v>
      </c>
      <c r="D1364" s="633" t="s">
        <v>3427</v>
      </c>
      <c r="E1364" s="494" t="s">
        <v>828</v>
      </c>
      <c r="F1364" s="98" t="s">
        <v>333</v>
      </c>
      <c r="G1364" s="495">
        <f t="shared" si="41"/>
        <v>100</v>
      </c>
      <c r="H1364" s="631">
        <v>80</v>
      </c>
      <c r="I1364" s="364">
        <f t="shared" si="42"/>
        <v>20</v>
      </c>
    </row>
    <row r="1365" spans="1:9" ht="15">
      <c r="A1365" s="98">
        <v>1357</v>
      </c>
      <c r="B1365" s="629" t="s">
        <v>551</v>
      </c>
      <c r="C1365" s="629" t="s">
        <v>3428</v>
      </c>
      <c r="D1365" s="633" t="s">
        <v>3429</v>
      </c>
      <c r="E1365" s="494" t="s">
        <v>828</v>
      </c>
      <c r="F1365" s="98" t="s">
        <v>333</v>
      </c>
      <c r="G1365" s="495">
        <f t="shared" si="41"/>
        <v>100</v>
      </c>
      <c r="H1365" s="631">
        <v>80</v>
      </c>
      <c r="I1365" s="364">
        <f t="shared" si="42"/>
        <v>20</v>
      </c>
    </row>
    <row r="1366" spans="1:9" ht="15">
      <c r="A1366" s="98">
        <v>1358</v>
      </c>
      <c r="B1366" s="629" t="s">
        <v>1930</v>
      </c>
      <c r="C1366" s="629" t="s">
        <v>3430</v>
      </c>
      <c r="D1366" s="633" t="s">
        <v>3431</v>
      </c>
      <c r="E1366" s="494" t="s">
        <v>828</v>
      </c>
      <c r="F1366" s="98" t="s">
        <v>333</v>
      </c>
      <c r="G1366" s="495">
        <f t="shared" si="41"/>
        <v>100</v>
      </c>
      <c r="H1366" s="631">
        <v>80</v>
      </c>
      <c r="I1366" s="364">
        <f t="shared" si="42"/>
        <v>20</v>
      </c>
    </row>
    <row r="1367" spans="1:9" ht="15">
      <c r="A1367" s="98">
        <v>1359</v>
      </c>
      <c r="B1367" s="629" t="s">
        <v>3432</v>
      </c>
      <c r="C1367" s="629" t="s">
        <v>1720</v>
      </c>
      <c r="D1367" s="633" t="s">
        <v>3433</v>
      </c>
      <c r="E1367" s="494" t="s">
        <v>828</v>
      </c>
      <c r="F1367" s="98" t="s">
        <v>333</v>
      </c>
      <c r="G1367" s="495">
        <f t="shared" si="41"/>
        <v>100</v>
      </c>
      <c r="H1367" s="631">
        <v>80</v>
      </c>
      <c r="I1367" s="364">
        <f t="shared" si="42"/>
        <v>20</v>
      </c>
    </row>
    <row r="1368" spans="1:9" ht="15">
      <c r="A1368" s="98">
        <v>1360</v>
      </c>
      <c r="B1368" s="629" t="s">
        <v>817</v>
      </c>
      <c r="C1368" s="632" t="s">
        <v>1720</v>
      </c>
      <c r="D1368" s="633" t="s">
        <v>3434</v>
      </c>
      <c r="E1368" s="494" t="s">
        <v>828</v>
      </c>
      <c r="F1368" s="98" t="s">
        <v>333</v>
      </c>
      <c r="G1368" s="495">
        <f t="shared" si="41"/>
        <v>100</v>
      </c>
      <c r="H1368" s="631">
        <v>80</v>
      </c>
      <c r="I1368" s="364">
        <f t="shared" si="42"/>
        <v>20</v>
      </c>
    </row>
    <row r="1369" spans="1:9" ht="15">
      <c r="A1369" s="98">
        <v>1361</v>
      </c>
      <c r="B1369" s="629" t="s">
        <v>3435</v>
      </c>
      <c r="C1369" s="629" t="s">
        <v>2939</v>
      </c>
      <c r="D1369" s="633" t="s">
        <v>3436</v>
      </c>
      <c r="E1369" s="494" t="s">
        <v>828</v>
      </c>
      <c r="F1369" s="98" t="s">
        <v>333</v>
      </c>
      <c r="G1369" s="495">
        <f t="shared" si="41"/>
        <v>100</v>
      </c>
      <c r="H1369" s="631">
        <v>80</v>
      </c>
      <c r="I1369" s="364">
        <f t="shared" si="42"/>
        <v>20</v>
      </c>
    </row>
    <row r="1370" spans="1:9" ht="15">
      <c r="A1370" s="98">
        <v>1362</v>
      </c>
      <c r="B1370" s="629" t="s">
        <v>994</v>
      </c>
      <c r="C1370" s="632" t="s">
        <v>3437</v>
      </c>
      <c r="D1370" s="633" t="s">
        <v>3438</v>
      </c>
      <c r="E1370" s="494" t="s">
        <v>828</v>
      </c>
      <c r="F1370" s="98" t="s">
        <v>333</v>
      </c>
      <c r="G1370" s="495">
        <f t="shared" si="41"/>
        <v>100</v>
      </c>
      <c r="H1370" s="631">
        <v>80</v>
      </c>
      <c r="I1370" s="364">
        <f t="shared" si="42"/>
        <v>20</v>
      </c>
    </row>
    <row r="1371" spans="1:9" ht="15">
      <c r="A1371" s="98">
        <v>1363</v>
      </c>
      <c r="B1371" s="629" t="s">
        <v>3439</v>
      </c>
      <c r="C1371" s="629" t="s">
        <v>3440</v>
      </c>
      <c r="D1371" s="633" t="s">
        <v>3441</v>
      </c>
      <c r="E1371" s="494" t="s">
        <v>828</v>
      </c>
      <c r="F1371" s="98" t="s">
        <v>333</v>
      </c>
      <c r="G1371" s="495">
        <f t="shared" si="41"/>
        <v>100</v>
      </c>
      <c r="H1371" s="631">
        <v>80</v>
      </c>
      <c r="I1371" s="364">
        <f t="shared" si="42"/>
        <v>20</v>
      </c>
    </row>
    <row r="1372" spans="1:9" ht="15">
      <c r="A1372" s="98">
        <v>1364</v>
      </c>
      <c r="B1372" s="629" t="s">
        <v>3442</v>
      </c>
      <c r="C1372" s="629" t="s">
        <v>3437</v>
      </c>
      <c r="D1372" s="633" t="s">
        <v>3443</v>
      </c>
      <c r="E1372" s="494" t="s">
        <v>828</v>
      </c>
      <c r="F1372" s="98" t="s">
        <v>333</v>
      </c>
      <c r="G1372" s="495">
        <f t="shared" si="41"/>
        <v>100</v>
      </c>
      <c r="H1372" s="631">
        <v>80</v>
      </c>
      <c r="I1372" s="364">
        <f t="shared" si="42"/>
        <v>20</v>
      </c>
    </row>
    <row r="1373" spans="1:9" ht="15">
      <c r="A1373" s="98">
        <v>1365</v>
      </c>
      <c r="B1373" s="629" t="s">
        <v>3444</v>
      </c>
      <c r="C1373" s="629" t="s">
        <v>3445</v>
      </c>
      <c r="D1373" s="633" t="s">
        <v>3446</v>
      </c>
      <c r="E1373" s="494" t="s">
        <v>828</v>
      </c>
      <c r="F1373" s="98" t="s">
        <v>333</v>
      </c>
      <c r="G1373" s="495">
        <f t="shared" si="41"/>
        <v>100</v>
      </c>
      <c r="H1373" s="631">
        <v>80</v>
      </c>
      <c r="I1373" s="364">
        <f t="shared" si="42"/>
        <v>20</v>
      </c>
    </row>
    <row r="1374" spans="1:9" ht="15">
      <c r="A1374" s="98">
        <v>1366</v>
      </c>
      <c r="B1374" s="629" t="s">
        <v>1353</v>
      </c>
      <c r="C1374" s="632" t="s">
        <v>3447</v>
      </c>
      <c r="D1374" s="633" t="s">
        <v>3448</v>
      </c>
      <c r="E1374" s="494" t="s">
        <v>828</v>
      </c>
      <c r="F1374" s="98" t="s">
        <v>333</v>
      </c>
      <c r="G1374" s="495">
        <f t="shared" si="41"/>
        <v>100</v>
      </c>
      <c r="H1374" s="631">
        <v>80</v>
      </c>
      <c r="I1374" s="364">
        <f t="shared" si="42"/>
        <v>20</v>
      </c>
    </row>
    <row r="1375" spans="1:9" ht="15">
      <c r="A1375" s="98">
        <v>1367</v>
      </c>
      <c r="B1375" s="629" t="s">
        <v>3449</v>
      </c>
      <c r="C1375" s="632" t="s">
        <v>3450</v>
      </c>
      <c r="D1375" s="633" t="s">
        <v>3451</v>
      </c>
      <c r="E1375" s="494" t="s">
        <v>828</v>
      </c>
      <c r="F1375" s="98" t="s">
        <v>333</v>
      </c>
      <c r="G1375" s="495">
        <f t="shared" si="41"/>
        <v>100</v>
      </c>
      <c r="H1375" s="631">
        <v>80</v>
      </c>
      <c r="I1375" s="364">
        <f t="shared" si="42"/>
        <v>20</v>
      </c>
    </row>
    <row r="1376" spans="1:9" ht="15">
      <c r="A1376" s="98">
        <v>1368</v>
      </c>
      <c r="B1376" s="629" t="s">
        <v>2494</v>
      </c>
      <c r="C1376" s="629" t="s">
        <v>3452</v>
      </c>
      <c r="D1376" s="633" t="s">
        <v>3453</v>
      </c>
      <c r="E1376" s="494" t="s">
        <v>828</v>
      </c>
      <c r="F1376" s="98" t="s">
        <v>333</v>
      </c>
      <c r="G1376" s="495">
        <f t="shared" si="41"/>
        <v>100</v>
      </c>
      <c r="H1376" s="631">
        <v>80</v>
      </c>
      <c r="I1376" s="364">
        <f t="shared" si="42"/>
        <v>20</v>
      </c>
    </row>
    <row r="1377" spans="1:9" ht="15">
      <c r="A1377" s="98">
        <v>1369</v>
      </c>
      <c r="B1377" s="629" t="s">
        <v>832</v>
      </c>
      <c r="C1377" s="629" t="s">
        <v>3393</v>
      </c>
      <c r="D1377" s="633" t="s">
        <v>3454</v>
      </c>
      <c r="E1377" s="494" t="s">
        <v>828</v>
      </c>
      <c r="F1377" s="98" t="s">
        <v>333</v>
      </c>
      <c r="G1377" s="495">
        <f t="shared" si="41"/>
        <v>100</v>
      </c>
      <c r="H1377" s="631">
        <v>80</v>
      </c>
      <c r="I1377" s="364">
        <f t="shared" si="42"/>
        <v>20</v>
      </c>
    </row>
    <row r="1378" spans="1:9" ht="15">
      <c r="A1378" s="98">
        <v>1370</v>
      </c>
      <c r="B1378" s="629" t="s">
        <v>3455</v>
      </c>
      <c r="C1378" s="629" t="s">
        <v>3456</v>
      </c>
      <c r="D1378" s="633" t="s">
        <v>3457</v>
      </c>
      <c r="E1378" s="494" t="s">
        <v>828</v>
      </c>
      <c r="F1378" s="98" t="s">
        <v>333</v>
      </c>
      <c r="G1378" s="495">
        <f t="shared" si="41"/>
        <v>100</v>
      </c>
      <c r="H1378" s="631">
        <v>80</v>
      </c>
      <c r="I1378" s="364">
        <f t="shared" si="42"/>
        <v>20</v>
      </c>
    </row>
    <row r="1379" spans="1:9" ht="15">
      <c r="A1379" s="98">
        <v>1371</v>
      </c>
      <c r="B1379" s="629" t="s">
        <v>916</v>
      </c>
      <c r="C1379" s="632" t="s">
        <v>1922</v>
      </c>
      <c r="D1379" s="633" t="s">
        <v>3458</v>
      </c>
      <c r="E1379" s="494" t="s">
        <v>828</v>
      </c>
      <c r="F1379" s="98" t="s">
        <v>333</v>
      </c>
      <c r="G1379" s="495">
        <f t="shared" si="41"/>
        <v>100</v>
      </c>
      <c r="H1379" s="631">
        <v>80</v>
      </c>
      <c r="I1379" s="364">
        <f t="shared" si="42"/>
        <v>20</v>
      </c>
    </row>
    <row r="1380" spans="1:9" ht="15">
      <c r="A1380" s="98">
        <v>1372</v>
      </c>
      <c r="B1380" s="629" t="s">
        <v>3459</v>
      </c>
      <c r="C1380" s="629" t="s">
        <v>2939</v>
      </c>
      <c r="D1380" s="633" t="s">
        <v>3460</v>
      </c>
      <c r="E1380" s="494" t="s">
        <v>828</v>
      </c>
      <c r="F1380" s="98" t="s">
        <v>333</v>
      </c>
      <c r="G1380" s="495">
        <f t="shared" si="41"/>
        <v>100</v>
      </c>
      <c r="H1380" s="631">
        <v>80</v>
      </c>
      <c r="I1380" s="364">
        <f t="shared" si="42"/>
        <v>20</v>
      </c>
    </row>
    <row r="1381" spans="1:9" ht="15">
      <c r="A1381" s="98">
        <v>1373</v>
      </c>
      <c r="B1381" s="629" t="s">
        <v>2890</v>
      </c>
      <c r="C1381" s="629" t="s">
        <v>2987</v>
      </c>
      <c r="D1381" s="633" t="s">
        <v>3461</v>
      </c>
      <c r="E1381" s="494" t="s">
        <v>828</v>
      </c>
      <c r="F1381" s="98" t="s">
        <v>333</v>
      </c>
      <c r="G1381" s="495">
        <f t="shared" si="41"/>
        <v>100</v>
      </c>
      <c r="H1381" s="631">
        <v>80</v>
      </c>
      <c r="I1381" s="364">
        <f t="shared" si="42"/>
        <v>20</v>
      </c>
    </row>
    <row r="1382" spans="1:9" ht="15">
      <c r="A1382" s="98">
        <v>1374</v>
      </c>
      <c r="B1382" s="629" t="s">
        <v>3462</v>
      </c>
      <c r="C1382" s="629" t="s">
        <v>3463</v>
      </c>
      <c r="D1382" s="633" t="s">
        <v>3464</v>
      </c>
      <c r="E1382" s="494" t="s">
        <v>828</v>
      </c>
      <c r="F1382" s="98" t="s">
        <v>333</v>
      </c>
      <c r="G1382" s="495">
        <f t="shared" si="41"/>
        <v>100</v>
      </c>
      <c r="H1382" s="631">
        <v>80</v>
      </c>
      <c r="I1382" s="364">
        <f t="shared" si="42"/>
        <v>20</v>
      </c>
    </row>
    <row r="1383" spans="1:9" ht="15">
      <c r="A1383" s="98">
        <v>1375</v>
      </c>
      <c r="B1383" s="629" t="s">
        <v>1790</v>
      </c>
      <c r="C1383" s="629" t="s">
        <v>3465</v>
      </c>
      <c r="D1383" s="633" t="s">
        <v>3466</v>
      </c>
      <c r="E1383" s="494" t="s">
        <v>828</v>
      </c>
      <c r="F1383" s="98" t="s">
        <v>333</v>
      </c>
      <c r="G1383" s="495">
        <f t="shared" si="41"/>
        <v>100</v>
      </c>
      <c r="H1383" s="631">
        <v>80</v>
      </c>
      <c r="I1383" s="364">
        <f t="shared" si="42"/>
        <v>20</v>
      </c>
    </row>
    <row r="1384" spans="1:9" ht="15">
      <c r="A1384" s="98">
        <v>1376</v>
      </c>
      <c r="B1384" s="629" t="s">
        <v>916</v>
      </c>
      <c r="C1384" s="632" t="s">
        <v>1489</v>
      </c>
      <c r="D1384" s="633" t="s">
        <v>3467</v>
      </c>
      <c r="E1384" s="494" t="s">
        <v>828</v>
      </c>
      <c r="F1384" s="98" t="s">
        <v>333</v>
      </c>
      <c r="G1384" s="495">
        <f t="shared" si="41"/>
        <v>100</v>
      </c>
      <c r="H1384" s="631">
        <v>80</v>
      </c>
      <c r="I1384" s="364">
        <f t="shared" si="42"/>
        <v>20</v>
      </c>
    </row>
    <row r="1385" spans="1:9" ht="15">
      <c r="A1385" s="98">
        <v>1377</v>
      </c>
      <c r="B1385" s="629" t="s">
        <v>2487</v>
      </c>
      <c r="C1385" s="632" t="s">
        <v>3393</v>
      </c>
      <c r="D1385" s="633" t="s">
        <v>3468</v>
      </c>
      <c r="E1385" s="494" t="s">
        <v>828</v>
      </c>
      <c r="F1385" s="98" t="s">
        <v>333</v>
      </c>
      <c r="G1385" s="495">
        <f t="shared" si="41"/>
        <v>100</v>
      </c>
      <c r="H1385" s="631">
        <v>80</v>
      </c>
      <c r="I1385" s="364">
        <f t="shared" si="42"/>
        <v>20</v>
      </c>
    </row>
    <row r="1386" spans="1:9" ht="15">
      <c r="A1386" s="98">
        <v>1378</v>
      </c>
      <c r="B1386" s="629" t="s">
        <v>887</v>
      </c>
      <c r="C1386" s="632" t="s">
        <v>2974</v>
      </c>
      <c r="D1386" s="633" t="s">
        <v>3469</v>
      </c>
      <c r="E1386" s="494" t="s">
        <v>828</v>
      </c>
      <c r="F1386" s="98" t="s">
        <v>333</v>
      </c>
      <c r="G1386" s="495">
        <f t="shared" si="41"/>
        <v>100</v>
      </c>
      <c r="H1386" s="631">
        <v>80</v>
      </c>
      <c r="I1386" s="364">
        <f t="shared" si="42"/>
        <v>20</v>
      </c>
    </row>
    <row r="1387" spans="1:9" ht="15">
      <c r="A1387" s="98">
        <v>1379</v>
      </c>
      <c r="B1387" s="629" t="s">
        <v>817</v>
      </c>
      <c r="C1387" s="632" t="s">
        <v>1707</v>
      </c>
      <c r="D1387" s="633" t="s">
        <v>3470</v>
      </c>
      <c r="E1387" s="494" t="s">
        <v>828</v>
      </c>
      <c r="F1387" s="98" t="s">
        <v>333</v>
      </c>
      <c r="G1387" s="495">
        <f t="shared" si="41"/>
        <v>100</v>
      </c>
      <c r="H1387" s="631">
        <v>80</v>
      </c>
      <c r="I1387" s="364">
        <f t="shared" si="42"/>
        <v>20</v>
      </c>
    </row>
    <row r="1388" spans="1:9" ht="15">
      <c r="A1388" s="98">
        <v>1380</v>
      </c>
      <c r="B1388" s="629" t="s">
        <v>3471</v>
      </c>
      <c r="C1388" s="629" t="s">
        <v>924</v>
      </c>
      <c r="D1388" s="633" t="s">
        <v>3472</v>
      </c>
      <c r="E1388" s="494" t="s">
        <v>828</v>
      </c>
      <c r="F1388" s="98" t="s">
        <v>333</v>
      </c>
      <c r="G1388" s="495">
        <f t="shared" si="41"/>
        <v>100</v>
      </c>
      <c r="H1388" s="631">
        <v>80</v>
      </c>
      <c r="I1388" s="364">
        <f t="shared" si="42"/>
        <v>20</v>
      </c>
    </row>
    <row r="1389" spans="1:9" ht="15">
      <c r="A1389" s="98">
        <v>1381</v>
      </c>
      <c r="B1389" s="629" t="s">
        <v>1645</v>
      </c>
      <c r="C1389" s="632" t="s">
        <v>3473</v>
      </c>
      <c r="D1389" s="633" t="s">
        <v>3474</v>
      </c>
      <c r="E1389" s="494" t="s">
        <v>828</v>
      </c>
      <c r="F1389" s="98" t="s">
        <v>333</v>
      </c>
      <c r="G1389" s="495">
        <f t="shared" si="41"/>
        <v>100</v>
      </c>
      <c r="H1389" s="631">
        <v>80</v>
      </c>
      <c r="I1389" s="364">
        <f t="shared" si="42"/>
        <v>20</v>
      </c>
    </row>
    <row r="1390" spans="1:9" ht="15">
      <c r="A1390" s="98">
        <v>1382</v>
      </c>
      <c r="B1390" s="629" t="s">
        <v>859</v>
      </c>
      <c r="C1390" s="632" t="s">
        <v>3475</v>
      </c>
      <c r="D1390" s="633" t="s">
        <v>3476</v>
      </c>
      <c r="E1390" s="494" t="s">
        <v>828</v>
      </c>
      <c r="F1390" s="98" t="s">
        <v>333</v>
      </c>
      <c r="G1390" s="495">
        <f t="shared" si="41"/>
        <v>100</v>
      </c>
      <c r="H1390" s="631">
        <v>80</v>
      </c>
      <c r="I1390" s="364">
        <f t="shared" si="42"/>
        <v>20</v>
      </c>
    </row>
    <row r="1391" spans="1:9" ht="15">
      <c r="A1391" s="98">
        <v>1383</v>
      </c>
      <c r="B1391" s="629" t="s">
        <v>1835</v>
      </c>
      <c r="C1391" s="629" t="s">
        <v>3477</v>
      </c>
      <c r="D1391" s="633" t="s">
        <v>3478</v>
      </c>
      <c r="E1391" s="494" t="s">
        <v>828</v>
      </c>
      <c r="F1391" s="98" t="s">
        <v>333</v>
      </c>
      <c r="G1391" s="495">
        <f t="shared" si="41"/>
        <v>100</v>
      </c>
      <c r="H1391" s="631">
        <v>80</v>
      </c>
      <c r="I1391" s="364">
        <f t="shared" si="42"/>
        <v>20</v>
      </c>
    </row>
    <row r="1392" spans="1:9" ht="15">
      <c r="A1392" s="98">
        <v>1384</v>
      </c>
      <c r="B1392" s="629" t="s">
        <v>3479</v>
      </c>
      <c r="C1392" s="629" t="s">
        <v>2681</v>
      </c>
      <c r="D1392" s="633" t="s">
        <v>3480</v>
      </c>
      <c r="E1392" s="494" t="s">
        <v>828</v>
      </c>
      <c r="F1392" s="98" t="s">
        <v>333</v>
      </c>
      <c r="G1392" s="495">
        <f t="shared" si="41"/>
        <v>100</v>
      </c>
      <c r="H1392" s="631">
        <v>80</v>
      </c>
      <c r="I1392" s="364">
        <f t="shared" si="42"/>
        <v>20</v>
      </c>
    </row>
    <row r="1393" spans="1:9" ht="15">
      <c r="A1393" s="98">
        <v>1385</v>
      </c>
      <c r="B1393" s="629" t="s">
        <v>3481</v>
      </c>
      <c r="C1393" s="632" t="s">
        <v>3482</v>
      </c>
      <c r="D1393" s="633" t="s">
        <v>3483</v>
      </c>
      <c r="E1393" s="494" t="s">
        <v>828</v>
      </c>
      <c r="F1393" s="98" t="s">
        <v>333</v>
      </c>
      <c r="G1393" s="495">
        <f t="shared" si="41"/>
        <v>100</v>
      </c>
      <c r="H1393" s="631">
        <v>80</v>
      </c>
      <c r="I1393" s="364">
        <f t="shared" si="42"/>
        <v>20</v>
      </c>
    </row>
    <row r="1394" spans="1:9" ht="15">
      <c r="A1394" s="98">
        <v>1386</v>
      </c>
      <c r="B1394" s="629" t="s">
        <v>1801</v>
      </c>
      <c r="C1394" s="629" t="s">
        <v>3484</v>
      </c>
      <c r="D1394" s="633" t="s">
        <v>3485</v>
      </c>
      <c r="E1394" s="494" t="s">
        <v>828</v>
      </c>
      <c r="F1394" s="98" t="s">
        <v>333</v>
      </c>
      <c r="G1394" s="495">
        <f t="shared" si="41"/>
        <v>100</v>
      </c>
      <c r="H1394" s="631">
        <v>80</v>
      </c>
      <c r="I1394" s="364">
        <f t="shared" si="42"/>
        <v>20</v>
      </c>
    </row>
    <row r="1395" spans="1:9" ht="15">
      <c r="A1395" s="98">
        <v>1387</v>
      </c>
      <c r="B1395" s="629" t="s">
        <v>872</v>
      </c>
      <c r="C1395" s="629" t="s">
        <v>3437</v>
      </c>
      <c r="D1395" s="633" t="s">
        <v>3486</v>
      </c>
      <c r="E1395" s="494" t="s">
        <v>828</v>
      </c>
      <c r="F1395" s="98" t="s">
        <v>333</v>
      </c>
      <c r="G1395" s="495">
        <f t="shared" si="41"/>
        <v>100</v>
      </c>
      <c r="H1395" s="631">
        <v>80</v>
      </c>
      <c r="I1395" s="364">
        <f t="shared" si="42"/>
        <v>20</v>
      </c>
    </row>
    <row r="1396" spans="1:9" ht="15">
      <c r="A1396" s="98">
        <v>1388</v>
      </c>
      <c r="B1396" s="629" t="s">
        <v>3487</v>
      </c>
      <c r="C1396" s="629" t="s">
        <v>3488</v>
      </c>
      <c r="D1396" s="633" t="s">
        <v>3489</v>
      </c>
      <c r="E1396" s="494" t="s">
        <v>828</v>
      </c>
      <c r="F1396" s="98" t="s">
        <v>333</v>
      </c>
      <c r="G1396" s="495">
        <f t="shared" si="41"/>
        <v>100</v>
      </c>
      <c r="H1396" s="631">
        <v>80</v>
      </c>
      <c r="I1396" s="364">
        <f t="shared" si="42"/>
        <v>20</v>
      </c>
    </row>
    <row r="1397" spans="1:9" ht="15">
      <c r="A1397" s="98">
        <v>1389</v>
      </c>
      <c r="B1397" s="629" t="s">
        <v>1882</v>
      </c>
      <c r="C1397" s="629" t="s">
        <v>2380</v>
      </c>
      <c r="D1397" s="633" t="s">
        <v>3490</v>
      </c>
      <c r="E1397" s="494" t="s">
        <v>828</v>
      </c>
      <c r="F1397" s="98" t="s">
        <v>333</v>
      </c>
      <c r="G1397" s="495">
        <f t="shared" si="41"/>
        <v>100</v>
      </c>
      <c r="H1397" s="631">
        <v>80</v>
      </c>
      <c r="I1397" s="364">
        <f t="shared" si="42"/>
        <v>20</v>
      </c>
    </row>
    <row r="1398" spans="1:9" ht="15">
      <c r="A1398" s="98">
        <v>1390</v>
      </c>
      <c r="B1398" s="629" t="s">
        <v>1882</v>
      </c>
      <c r="C1398" s="629" t="s">
        <v>1269</v>
      </c>
      <c r="D1398" s="633" t="s">
        <v>3491</v>
      </c>
      <c r="E1398" s="494" t="s">
        <v>828</v>
      </c>
      <c r="F1398" s="98" t="s">
        <v>333</v>
      </c>
      <c r="G1398" s="495">
        <f t="shared" si="41"/>
        <v>100</v>
      </c>
      <c r="H1398" s="631">
        <v>80</v>
      </c>
      <c r="I1398" s="364">
        <f t="shared" si="42"/>
        <v>20</v>
      </c>
    </row>
    <row r="1399" spans="1:9" ht="15">
      <c r="A1399" s="98">
        <v>1391</v>
      </c>
      <c r="B1399" s="629" t="s">
        <v>3462</v>
      </c>
      <c r="C1399" s="629" t="s">
        <v>3492</v>
      </c>
      <c r="D1399" s="633" t="s">
        <v>3493</v>
      </c>
      <c r="E1399" s="494" t="s">
        <v>828</v>
      </c>
      <c r="F1399" s="98" t="s">
        <v>333</v>
      </c>
      <c r="G1399" s="495">
        <f t="shared" si="41"/>
        <v>100</v>
      </c>
      <c r="H1399" s="631">
        <v>80</v>
      </c>
      <c r="I1399" s="364">
        <f t="shared" si="42"/>
        <v>20</v>
      </c>
    </row>
    <row r="1400" spans="1:9" ht="15">
      <c r="A1400" s="98">
        <v>1392</v>
      </c>
      <c r="B1400" s="629" t="s">
        <v>3494</v>
      </c>
      <c r="C1400" s="629" t="s">
        <v>2987</v>
      </c>
      <c r="D1400" s="633" t="s">
        <v>3495</v>
      </c>
      <c r="E1400" s="494" t="s">
        <v>828</v>
      </c>
      <c r="F1400" s="98" t="s">
        <v>333</v>
      </c>
      <c r="G1400" s="495">
        <f t="shared" si="41"/>
        <v>100</v>
      </c>
      <c r="H1400" s="631">
        <v>80</v>
      </c>
      <c r="I1400" s="364">
        <f t="shared" si="42"/>
        <v>20</v>
      </c>
    </row>
    <row r="1401" spans="1:9" ht="15">
      <c r="A1401" s="98">
        <v>1393</v>
      </c>
      <c r="B1401" s="629" t="s">
        <v>2592</v>
      </c>
      <c r="C1401" s="632" t="s">
        <v>1550</v>
      </c>
      <c r="D1401" s="633" t="s">
        <v>3496</v>
      </c>
      <c r="E1401" s="494" t="s">
        <v>828</v>
      </c>
      <c r="F1401" s="98" t="s">
        <v>333</v>
      </c>
      <c r="G1401" s="495">
        <f t="shared" si="41"/>
        <v>100</v>
      </c>
      <c r="H1401" s="631">
        <v>80</v>
      </c>
      <c r="I1401" s="364">
        <f t="shared" si="42"/>
        <v>20</v>
      </c>
    </row>
    <row r="1402" spans="1:9" ht="15">
      <c r="A1402" s="98">
        <v>1394</v>
      </c>
      <c r="B1402" s="629" t="s">
        <v>1954</v>
      </c>
      <c r="C1402" s="629" t="s">
        <v>3497</v>
      </c>
      <c r="D1402" s="633" t="s">
        <v>3498</v>
      </c>
      <c r="E1402" s="494" t="s">
        <v>828</v>
      </c>
      <c r="F1402" s="98" t="s">
        <v>333</v>
      </c>
      <c r="G1402" s="495">
        <f t="shared" si="41"/>
        <v>100</v>
      </c>
      <c r="H1402" s="631">
        <v>80</v>
      </c>
      <c r="I1402" s="364">
        <f t="shared" si="42"/>
        <v>20</v>
      </c>
    </row>
    <row r="1403" spans="1:9" ht="15">
      <c r="A1403" s="98">
        <v>1395</v>
      </c>
      <c r="B1403" s="629" t="s">
        <v>2405</v>
      </c>
      <c r="C1403" s="629" t="s">
        <v>3492</v>
      </c>
      <c r="D1403" s="633" t="s">
        <v>3499</v>
      </c>
      <c r="E1403" s="494" t="s">
        <v>828</v>
      </c>
      <c r="F1403" s="98" t="s">
        <v>333</v>
      </c>
      <c r="G1403" s="495">
        <f t="shared" si="41"/>
        <v>100</v>
      </c>
      <c r="H1403" s="631">
        <v>80</v>
      </c>
      <c r="I1403" s="364">
        <f t="shared" si="42"/>
        <v>20</v>
      </c>
    </row>
    <row r="1404" spans="1:9" ht="15">
      <c r="A1404" s="98">
        <v>1396</v>
      </c>
      <c r="B1404" s="629" t="s">
        <v>3462</v>
      </c>
      <c r="C1404" s="629" t="s">
        <v>2145</v>
      </c>
      <c r="D1404" s="633" t="s">
        <v>3500</v>
      </c>
      <c r="E1404" s="494" t="s">
        <v>828</v>
      </c>
      <c r="F1404" s="98" t="s">
        <v>333</v>
      </c>
      <c r="G1404" s="495">
        <f t="shared" si="41"/>
        <v>100</v>
      </c>
      <c r="H1404" s="631">
        <v>80</v>
      </c>
      <c r="I1404" s="364">
        <f t="shared" si="42"/>
        <v>20</v>
      </c>
    </row>
    <row r="1405" spans="1:9" ht="15">
      <c r="A1405" s="98">
        <v>1397</v>
      </c>
      <c r="B1405" s="629" t="s">
        <v>2348</v>
      </c>
      <c r="C1405" s="629" t="s">
        <v>3501</v>
      </c>
      <c r="D1405" s="633" t="s">
        <v>3502</v>
      </c>
      <c r="E1405" s="494" t="s">
        <v>828</v>
      </c>
      <c r="F1405" s="98" t="s">
        <v>333</v>
      </c>
      <c r="G1405" s="495">
        <f t="shared" ref="G1405:G1468" si="43">H1405/0.8</f>
        <v>100</v>
      </c>
      <c r="H1405" s="631">
        <v>80</v>
      </c>
      <c r="I1405" s="364">
        <f t="shared" ref="I1405:I1468" si="44">H1405*0.25</f>
        <v>20</v>
      </c>
    </row>
    <row r="1406" spans="1:9" ht="15">
      <c r="A1406" s="98">
        <v>1398</v>
      </c>
      <c r="B1406" s="629" t="s">
        <v>819</v>
      </c>
      <c r="C1406" s="629" t="s">
        <v>3229</v>
      </c>
      <c r="D1406" s="633" t="s">
        <v>3503</v>
      </c>
      <c r="E1406" s="494" t="s">
        <v>828</v>
      </c>
      <c r="F1406" s="98" t="s">
        <v>333</v>
      </c>
      <c r="G1406" s="495">
        <f t="shared" si="43"/>
        <v>100</v>
      </c>
      <c r="H1406" s="631">
        <v>80</v>
      </c>
      <c r="I1406" s="364">
        <f t="shared" si="44"/>
        <v>20</v>
      </c>
    </row>
    <row r="1407" spans="1:9" ht="15">
      <c r="A1407" s="98">
        <v>1399</v>
      </c>
      <c r="B1407" s="629" t="s">
        <v>2480</v>
      </c>
      <c r="C1407" s="629" t="s">
        <v>3504</v>
      </c>
      <c r="D1407" s="633" t="s">
        <v>3505</v>
      </c>
      <c r="E1407" s="494" t="s">
        <v>828</v>
      </c>
      <c r="F1407" s="98" t="s">
        <v>333</v>
      </c>
      <c r="G1407" s="495">
        <f t="shared" si="43"/>
        <v>100</v>
      </c>
      <c r="H1407" s="631">
        <v>80</v>
      </c>
      <c r="I1407" s="364">
        <f t="shared" si="44"/>
        <v>20</v>
      </c>
    </row>
    <row r="1408" spans="1:9" ht="15">
      <c r="A1408" s="98">
        <v>1400</v>
      </c>
      <c r="B1408" s="629" t="s">
        <v>3506</v>
      </c>
      <c r="C1408" s="629" t="s">
        <v>1210</v>
      </c>
      <c r="D1408" s="633" t="s">
        <v>3507</v>
      </c>
      <c r="E1408" s="494" t="s">
        <v>828</v>
      </c>
      <c r="F1408" s="98" t="s">
        <v>333</v>
      </c>
      <c r="G1408" s="495">
        <f t="shared" si="43"/>
        <v>100</v>
      </c>
      <c r="H1408" s="631">
        <v>80</v>
      </c>
      <c r="I1408" s="364">
        <f t="shared" si="44"/>
        <v>20</v>
      </c>
    </row>
    <row r="1409" spans="1:9" ht="15">
      <c r="A1409" s="98">
        <v>1401</v>
      </c>
      <c r="B1409" s="629" t="s">
        <v>556</v>
      </c>
      <c r="C1409" s="629" t="s">
        <v>3508</v>
      </c>
      <c r="D1409" s="633" t="s">
        <v>3509</v>
      </c>
      <c r="E1409" s="494" t="s">
        <v>828</v>
      </c>
      <c r="F1409" s="98" t="s">
        <v>333</v>
      </c>
      <c r="G1409" s="495">
        <f t="shared" si="43"/>
        <v>100</v>
      </c>
      <c r="H1409" s="631">
        <v>80</v>
      </c>
      <c r="I1409" s="364">
        <f t="shared" si="44"/>
        <v>20</v>
      </c>
    </row>
    <row r="1410" spans="1:9" ht="15">
      <c r="A1410" s="98">
        <v>1402</v>
      </c>
      <c r="B1410" s="629" t="s">
        <v>3510</v>
      </c>
      <c r="C1410" s="629" t="s">
        <v>3511</v>
      </c>
      <c r="D1410" s="633" t="s">
        <v>3512</v>
      </c>
      <c r="E1410" s="494" t="s">
        <v>828</v>
      </c>
      <c r="F1410" s="98" t="s">
        <v>333</v>
      </c>
      <c r="G1410" s="495">
        <f t="shared" si="43"/>
        <v>100</v>
      </c>
      <c r="H1410" s="631">
        <v>80</v>
      </c>
      <c r="I1410" s="364">
        <f t="shared" si="44"/>
        <v>20</v>
      </c>
    </row>
    <row r="1411" spans="1:9" ht="15">
      <c r="A1411" s="98">
        <v>1403</v>
      </c>
      <c r="B1411" s="629" t="s">
        <v>3513</v>
      </c>
      <c r="C1411" s="629" t="s">
        <v>1577</v>
      </c>
      <c r="D1411" s="633" t="s">
        <v>3514</v>
      </c>
      <c r="E1411" s="494" t="s">
        <v>828</v>
      </c>
      <c r="F1411" s="98" t="s">
        <v>333</v>
      </c>
      <c r="G1411" s="495">
        <f t="shared" si="43"/>
        <v>100</v>
      </c>
      <c r="H1411" s="631">
        <v>80</v>
      </c>
      <c r="I1411" s="364">
        <f t="shared" si="44"/>
        <v>20</v>
      </c>
    </row>
    <row r="1412" spans="1:9" ht="15">
      <c r="A1412" s="98">
        <v>1404</v>
      </c>
      <c r="B1412" s="629" t="s">
        <v>1790</v>
      </c>
      <c r="C1412" s="629" t="s">
        <v>3515</v>
      </c>
      <c r="D1412" s="633" t="s">
        <v>3516</v>
      </c>
      <c r="E1412" s="494" t="s">
        <v>828</v>
      </c>
      <c r="F1412" s="98" t="s">
        <v>333</v>
      </c>
      <c r="G1412" s="495">
        <f t="shared" si="43"/>
        <v>100</v>
      </c>
      <c r="H1412" s="631">
        <v>80</v>
      </c>
      <c r="I1412" s="364">
        <f t="shared" si="44"/>
        <v>20</v>
      </c>
    </row>
    <row r="1413" spans="1:9" ht="15">
      <c r="A1413" s="98">
        <v>1405</v>
      </c>
      <c r="B1413" s="629" t="s">
        <v>3517</v>
      </c>
      <c r="C1413" s="629" t="s">
        <v>1577</v>
      </c>
      <c r="D1413" s="633" t="s">
        <v>3518</v>
      </c>
      <c r="E1413" s="494" t="s">
        <v>828</v>
      </c>
      <c r="F1413" s="98" t="s">
        <v>333</v>
      </c>
      <c r="G1413" s="495">
        <f t="shared" si="43"/>
        <v>100</v>
      </c>
      <c r="H1413" s="631">
        <v>80</v>
      </c>
      <c r="I1413" s="364">
        <f t="shared" si="44"/>
        <v>20</v>
      </c>
    </row>
    <row r="1414" spans="1:9" ht="15">
      <c r="A1414" s="98">
        <v>1406</v>
      </c>
      <c r="B1414" s="629" t="s">
        <v>1776</v>
      </c>
      <c r="C1414" s="629" t="s">
        <v>3519</v>
      </c>
      <c r="D1414" s="633" t="s">
        <v>3520</v>
      </c>
      <c r="E1414" s="494" t="s">
        <v>828</v>
      </c>
      <c r="F1414" s="98" t="s">
        <v>333</v>
      </c>
      <c r="G1414" s="495">
        <f t="shared" si="43"/>
        <v>100</v>
      </c>
      <c r="H1414" s="631">
        <v>80</v>
      </c>
      <c r="I1414" s="364">
        <f t="shared" si="44"/>
        <v>20</v>
      </c>
    </row>
    <row r="1415" spans="1:9" ht="15">
      <c r="A1415" s="98">
        <v>1407</v>
      </c>
      <c r="B1415" s="629" t="s">
        <v>1689</v>
      </c>
      <c r="C1415" s="629" t="s">
        <v>3521</v>
      </c>
      <c r="D1415" s="633" t="s">
        <v>3522</v>
      </c>
      <c r="E1415" s="494" t="s">
        <v>828</v>
      </c>
      <c r="F1415" s="98" t="s">
        <v>333</v>
      </c>
      <c r="G1415" s="495">
        <f t="shared" si="43"/>
        <v>100</v>
      </c>
      <c r="H1415" s="631">
        <v>80</v>
      </c>
      <c r="I1415" s="364">
        <f t="shared" si="44"/>
        <v>20</v>
      </c>
    </row>
    <row r="1416" spans="1:9" ht="15">
      <c r="A1416" s="98">
        <v>1408</v>
      </c>
      <c r="B1416" s="629" t="s">
        <v>3523</v>
      </c>
      <c r="C1416" s="629" t="s">
        <v>3456</v>
      </c>
      <c r="D1416" s="633" t="s">
        <v>3524</v>
      </c>
      <c r="E1416" s="494" t="s">
        <v>828</v>
      </c>
      <c r="F1416" s="98" t="s">
        <v>333</v>
      </c>
      <c r="G1416" s="495">
        <f t="shared" si="43"/>
        <v>100</v>
      </c>
      <c r="H1416" s="631">
        <v>80</v>
      </c>
      <c r="I1416" s="364">
        <f t="shared" si="44"/>
        <v>20</v>
      </c>
    </row>
    <row r="1417" spans="1:9" ht="15">
      <c r="A1417" s="98">
        <v>1409</v>
      </c>
      <c r="B1417" s="629" t="s">
        <v>1613</v>
      </c>
      <c r="C1417" s="632" t="s">
        <v>3525</v>
      </c>
      <c r="D1417" s="633" t="s">
        <v>3526</v>
      </c>
      <c r="E1417" s="494" t="s">
        <v>828</v>
      </c>
      <c r="F1417" s="98" t="s">
        <v>333</v>
      </c>
      <c r="G1417" s="495">
        <f t="shared" si="43"/>
        <v>100</v>
      </c>
      <c r="H1417" s="631">
        <v>80</v>
      </c>
      <c r="I1417" s="364">
        <f t="shared" si="44"/>
        <v>20</v>
      </c>
    </row>
    <row r="1418" spans="1:9" ht="15">
      <c r="A1418" s="98">
        <v>1410</v>
      </c>
      <c r="B1418" s="629" t="s">
        <v>3527</v>
      </c>
      <c r="C1418" s="632" t="s">
        <v>1720</v>
      </c>
      <c r="D1418" s="633" t="s">
        <v>3528</v>
      </c>
      <c r="E1418" s="494" t="s">
        <v>828</v>
      </c>
      <c r="F1418" s="98" t="s">
        <v>333</v>
      </c>
      <c r="G1418" s="495">
        <f t="shared" si="43"/>
        <v>100</v>
      </c>
      <c r="H1418" s="631">
        <v>80</v>
      </c>
      <c r="I1418" s="364">
        <f t="shared" si="44"/>
        <v>20</v>
      </c>
    </row>
    <row r="1419" spans="1:9" ht="15">
      <c r="A1419" s="98">
        <v>1411</v>
      </c>
      <c r="B1419" s="629" t="s">
        <v>3529</v>
      </c>
      <c r="C1419" s="629" t="s">
        <v>3492</v>
      </c>
      <c r="D1419" s="633" t="s">
        <v>3530</v>
      </c>
      <c r="E1419" s="494" t="s">
        <v>828</v>
      </c>
      <c r="F1419" s="98" t="s">
        <v>333</v>
      </c>
      <c r="G1419" s="495">
        <f t="shared" si="43"/>
        <v>100</v>
      </c>
      <c r="H1419" s="631">
        <v>80</v>
      </c>
      <c r="I1419" s="364">
        <f t="shared" si="44"/>
        <v>20</v>
      </c>
    </row>
    <row r="1420" spans="1:9" ht="15">
      <c r="A1420" s="98">
        <v>1412</v>
      </c>
      <c r="B1420" s="629" t="s">
        <v>2063</v>
      </c>
      <c r="C1420" s="632" t="s">
        <v>3531</v>
      </c>
      <c r="D1420" s="633" t="s">
        <v>3532</v>
      </c>
      <c r="E1420" s="494" t="s">
        <v>828</v>
      </c>
      <c r="F1420" s="98" t="s">
        <v>333</v>
      </c>
      <c r="G1420" s="495">
        <f t="shared" si="43"/>
        <v>100</v>
      </c>
      <c r="H1420" s="631">
        <v>80</v>
      </c>
      <c r="I1420" s="364">
        <f t="shared" si="44"/>
        <v>20</v>
      </c>
    </row>
    <row r="1421" spans="1:9" ht="15">
      <c r="A1421" s="98">
        <v>1413</v>
      </c>
      <c r="B1421" s="629" t="s">
        <v>3529</v>
      </c>
      <c r="C1421" s="629" t="s">
        <v>3473</v>
      </c>
      <c r="D1421" s="633" t="s">
        <v>3533</v>
      </c>
      <c r="E1421" s="494" t="s">
        <v>828</v>
      </c>
      <c r="F1421" s="98" t="s">
        <v>333</v>
      </c>
      <c r="G1421" s="495">
        <f t="shared" si="43"/>
        <v>100</v>
      </c>
      <c r="H1421" s="631">
        <v>80</v>
      </c>
      <c r="I1421" s="364">
        <f t="shared" si="44"/>
        <v>20</v>
      </c>
    </row>
    <row r="1422" spans="1:9" ht="15">
      <c r="A1422" s="98">
        <v>1414</v>
      </c>
      <c r="B1422" s="629" t="s">
        <v>3534</v>
      </c>
      <c r="C1422" s="629" t="s">
        <v>3535</v>
      </c>
      <c r="D1422" s="633" t="s">
        <v>3536</v>
      </c>
      <c r="E1422" s="494" t="s">
        <v>828</v>
      </c>
      <c r="F1422" s="98" t="s">
        <v>333</v>
      </c>
      <c r="G1422" s="495">
        <f t="shared" si="43"/>
        <v>100</v>
      </c>
      <c r="H1422" s="631">
        <v>80</v>
      </c>
      <c r="I1422" s="364">
        <f t="shared" si="44"/>
        <v>20</v>
      </c>
    </row>
    <row r="1423" spans="1:9" ht="15">
      <c r="A1423" s="98">
        <v>1415</v>
      </c>
      <c r="B1423" s="629" t="s">
        <v>1642</v>
      </c>
      <c r="C1423" s="632" t="s">
        <v>3492</v>
      </c>
      <c r="D1423" s="633" t="s">
        <v>3537</v>
      </c>
      <c r="E1423" s="494" t="s">
        <v>828</v>
      </c>
      <c r="F1423" s="98" t="s">
        <v>333</v>
      </c>
      <c r="G1423" s="495">
        <f t="shared" si="43"/>
        <v>100</v>
      </c>
      <c r="H1423" s="631">
        <v>80</v>
      </c>
      <c r="I1423" s="364">
        <f t="shared" si="44"/>
        <v>20</v>
      </c>
    </row>
    <row r="1424" spans="1:9" ht="15">
      <c r="A1424" s="98">
        <v>1416</v>
      </c>
      <c r="B1424" s="629" t="s">
        <v>3538</v>
      </c>
      <c r="C1424" s="629" t="s">
        <v>3539</v>
      </c>
      <c r="D1424" s="633" t="s">
        <v>3540</v>
      </c>
      <c r="E1424" s="494" t="s">
        <v>828</v>
      </c>
      <c r="F1424" s="98" t="s">
        <v>333</v>
      </c>
      <c r="G1424" s="495">
        <f t="shared" si="43"/>
        <v>100</v>
      </c>
      <c r="H1424" s="631">
        <v>80</v>
      </c>
      <c r="I1424" s="364">
        <f t="shared" si="44"/>
        <v>20</v>
      </c>
    </row>
    <row r="1425" spans="1:9" ht="15">
      <c r="A1425" s="98">
        <v>1417</v>
      </c>
      <c r="B1425" s="629" t="s">
        <v>2324</v>
      </c>
      <c r="C1425" s="629" t="s">
        <v>3541</v>
      </c>
      <c r="D1425" s="633" t="s">
        <v>3542</v>
      </c>
      <c r="E1425" s="494" t="s">
        <v>828</v>
      </c>
      <c r="F1425" s="98" t="s">
        <v>333</v>
      </c>
      <c r="G1425" s="495">
        <f t="shared" si="43"/>
        <v>100</v>
      </c>
      <c r="H1425" s="631">
        <v>80</v>
      </c>
      <c r="I1425" s="364">
        <f t="shared" si="44"/>
        <v>20</v>
      </c>
    </row>
    <row r="1426" spans="1:9" ht="15">
      <c r="A1426" s="98">
        <v>1418</v>
      </c>
      <c r="B1426" s="629" t="s">
        <v>3487</v>
      </c>
      <c r="C1426" s="629" t="s">
        <v>3543</v>
      </c>
      <c r="D1426" s="633" t="s">
        <v>3544</v>
      </c>
      <c r="E1426" s="494" t="s">
        <v>828</v>
      </c>
      <c r="F1426" s="98" t="s">
        <v>333</v>
      </c>
      <c r="G1426" s="495">
        <f t="shared" si="43"/>
        <v>100</v>
      </c>
      <c r="H1426" s="631">
        <v>80</v>
      </c>
      <c r="I1426" s="364">
        <f t="shared" si="44"/>
        <v>20</v>
      </c>
    </row>
    <row r="1427" spans="1:9" ht="15">
      <c r="A1427" s="98">
        <v>1419</v>
      </c>
      <c r="B1427" s="629" t="s">
        <v>2480</v>
      </c>
      <c r="C1427" s="629" t="s">
        <v>3437</v>
      </c>
      <c r="D1427" s="633" t="s">
        <v>3545</v>
      </c>
      <c r="E1427" s="494" t="s">
        <v>828</v>
      </c>
      <c r="F1427" s="98" t="s">
        <v>333</v>
      </c>
      <c r="G1427" s="495">
        <f t="shared" si="43"/>
        <v>100</v>
      </c>
      <c r="H1427" s="631">
        <v>80</v>
      </c>
      <c r="I1427" s="364">
        <f t="shared" si="44"/>
        <v>20</v>
      </c>
    </row>
    <row r="1428" spans="1:9" ht="15">
      <c r="A1428" s="98">
        <v>1420</v>
      </c>
      <c r="B1428" s="629" t="s">
        <v>991</v>
      </c>
      <c r="C1428" s="632" t="s">
        <v>3546</v>
      </c>
      <c r="D1428" s="633" t="s">
        <v>3547</v>
      </c>
      <c r="E1428" s="494" t="s">
        <v>828</v>
      </c>
      <c r="F1428" s="98" t="s">
        <v>333</v>
      </c>
      <c r="G1428" s="495">
        <f t="shared" si="43"/>
        <v>100</v>
      </c>
      <c r="H1428" s="631">
        <v>80</v>
      </c>
      <c r="I1428" s="364">
        <f t="shared" si="44"/>
        <v>20</v>
      </c>
    </row>
    <row r="1429" spans="1:9" ht="15">
      <c r="A1429" s="98">
        <v>1421</v>
      </c>
      <c r="B1429" s="629" t="s">
        <v>965</v>
      </c>
      <c r="C1429" s="632" t="s">
        <v>3492</v>
      </c>
      <c r="D1429" s="633" t="s">
        <v>3548</v>
      </c>
      <c r="E1429" s="494" t="s">
        <v>828</v>
      </c>
      <c r="F1429" s="98" t="s">
        <v>333</v>
      </c>
      <c r="G1429" s="495">
        <f t="shared" si="43"/>
        <v>100</v>
      </c>
      <c r="H1429" s="631">
        <v>80</v>
      </c>
      <c r="I1429" s="364">
        <f t="shared" si="44"/>
        <v>20</v>
      </c>
    </row>
    <row r="1430" spans="1:9" ht="15">
      <c r="A1430" s="98">
        <v>1422</v>
      </c>
      <c r="B1430" s="629" t="s">
        <v>3549</v>
      </c>
      <c r="C1430" s="629" t="s">
        <v>3473</v>
      </c>
      <c r="D1430" s="633" t="s">
        <v>3550</v>
      </c>
      <c r="E1430" s="494" t="s">
        <v>828</v>
      </c>
      <c r="F1430" s="98" t="s">
        <v>333</v>
      </c>
      <c r="G1430" s="495">
        <f t="shared" si="43"/>
        <v>100</v>
      </c>
      <c r="H1430" s="631">
        <v>80</v>
      </c>
      <c r="I1430" s="364">
        <f t="shared" si="44"/>
        <v>20</v>
      </c>
    </row>
    <row r="1431" spans="1:9" ht="15">
      <c r="A1431" s="98">
        <v>1423</v>
      </c>
      <c r="B1431" s="629" t="s">
        <v>3551</v>
      </c>
      <c r="C1431" s="629" t="s">
        <v>977</v>
      </c>
      <c r="D1431" s="633" t="s">
        <v>3552</v>
      </c>
      <c r="E1431" s="494" t="s">
        <v>828</v>
      </c>
      <c r="F1431" s="98" t="s">
        <v>333</v>
      </c>
      <c r="G1431" s="495">
        <f t="shared" si="43"/>
        <v>100</v>
      </c>
      <c r="H1431" s="631">
        <v>80</v>
      </c>
      <c r="I1431" s="364">
        <f t="shared" si="44"/>
        <v>20</v>
      </c>
    </row>
    <row r="1432" spans="1:9" ht="15">
      <c r="A1432" s="98">
        <v>1424</v>
      </c>
      <c r="B1432" s="629" t="s">
        <v>3553</v>
      </c>
      <c r="C1432" s="629" t="s">
        <v>3554</v>
      </c>
      <c r="D1432" s="633" t="s">
        <v>3555</v>
      </c>
      <c r="E1432" s="494" t="s">
        <v>828</v>
      </c>
      <c r="F1432" s="98" t="s">
        <v>333</v>
      </c>
      <c r="G1432" s="495">
        <f t="shared" si="43"/>
        <v>100</v>
      </c>
      <c r="H1432" s="631">
        <v>80</v>
      </c>
      <c r="I1432" s="364">
        <f t="shared" si="44"/>
        <v>20</v>
      </c>
    </row>
    <row r="1433" spans="1:9" ht="15">
      <c r="A1433" s="98">
        <v>1425</v>
      </c>
      <c r="B1433" s="629" t="s">
        <v>832</v>
      </c>
      <c r="C1433" s="629" t="s">
        <v>2145</v>
      </c>
      <c r="D1433" s="633" t="s">
        <v>3556</v>
      </c>
      <c r="E1433" s="494" t="s">
        <v>828</v>
      </c>
      <c r="F1433" s="98" t="s">
        <v>333</v>
      </c>
      <c r="G1433" s="495">
        <f t="shared" si="43"/>
        <v>100</v>
      </c>
      <c r="H1433" s="631">
        <v>80</v>
      </c>
      <c r="I1433" s="364">
        <f t="shared" si="44"/>
        <v>20</v>
      </c>
    </row>
    <row r="1434" spans="1:9" ht="15">
      <c r="A1434" s="98">
        <v>1426</v>
      </c>
      <c r="B1434" s="629" t="s">
        <v>3557</v>
      </c>
      <c r="C1434" s="629" t="s">
        <v>3558</v>
      </c>
      <c r="D1434" s="633" t="s">
        <v>3559</v>
      </c>
      <c r="E1434" s="494" t="s">
        <v>828</v>
      </c>
      <c r="F1434" s="98" t="s">
        <v>333</v>
      </c>
      <c r="G1434" s="495">
        <f t="shared" si="43"/>
        <v>100</v>
      </c>
      <c r="H1434" s="631">
        <v>80</v>
      </c>
      <c r="I1434" s="364">
        <f t="shared" si="44"/>
        <v>20</v>
      </c>
    </row>
    <row r="1435" spans="1:9" ht="15">
      <c r="A1435" s="98">
        <v>1427</v>
      </c>
      <c r="B1435" s="629" t="s">
        <v>3560</v>
      </c>
      <c r="C1435" s="629" t="s">
        <v>3539</v>
      </c>
      <c r="D1435" s="633" t="s">
        <v>3561</v>
      </c>
      <c r="E1435" s="494" t="s">
        <v>828</v>
      </c>
      <c r="F1435" s="98" t="s">
        <v>333</v>
      </c>
      <c r="G1435" s="495">
        <f t="shared" si="43"/>
        <v>100</v>
      </c>
      <c r="H1435" s="631">
        <v>80</v>
      </c>
      <c r="I1435" s="364">
        <f t="shared" si="44"/>
        <v>20</v>
      </c>
    </row>
    <row r="1436" spans="1:9" ht="15">
      <c r="A1436" s="98">
        <v>1428</v>
      </c>
      <c r="B1436" s="629" t="s">
        <v>3527</v>
      </c>
      <c r="C1436" s="629" t="s">
        <v>3488</v>
      </c>
      <c r="D1436" s="633" t="s">
        <v>3562</v>
      </c>
      <c r="E1436" s="494" t="s">
        <v>828</v>
      </c>
      <c r="F1436" s="98" t="s">
        <v>333</v>
      </c>
      <c r="G1436" s="495">
        <f t="shared" si="43"/>
        <v>100</v>
      </c>
      <c r="H1436" s="631">
        <v>80</v>
      </c>
      <c r="I1436" s="364">
        <f t="shared" si="44"/>
        <v>20</v>
      </c>
    </row>
    <row r="1437" spans="1:9" ht="15">
      <c r="A1437" s="98">
        <v>1429</v>
      </c>
      <c r="B1437" s="629" t="s">
        <v>3390</v>
      </c>
      <c r="C1437" s="629" t="s">
        <v>3563</v>
      </c>
      <c r="D1437" s="633" t="s">
        <v>3564</v>
      </c>
      <c r="E1437" s="494" t="s">
        <v>828</v>
      </c>
      <c r="F1437" s="98" t="s">
        <v>333</v>
      </c>
      <c r="G1437" s="495">
        <f t="shared" si="43"/>
        <v>100</v>
      </c>
      <c r="H1437" s="631">
        <v>80</v>
      </c>
      <c r="I1437" s="364">
        <f t="shared" si="44"/>
        <v>20</v>
      </c>
    </row>
    <row r="1438" spans="1:9" ht="15">
      <c r="A1438" s="98">
        <v>1430</v>
      </c>
      <c r="B1438" s="629" t="s">
        <v>3551</v>
      </c>
      <c r="C1438" s="629" t="s">
        <v>977</v>
      </c>
      <c r="D1438" s="633" t="s">
        <v>3552</v>
      </c>
      <c r="E1438" s="494" t="s">
        <v>828</v>
      </c>
      <c r="F1438" s="98" t="s">
        <v>333</v>
      </c>
      <c r="G1438" s="495">
        <f t="shared" si="43"/>
        <v>100</v>
      </c>
      <c r="H1438" s="631">
        <v>80</v>
      </c>
      <c r="I1438" s="364">
        <f t="shared" si="44"/>
        <v>20</v>
      </c>
    </row>
    <row r="1439" spans="1:9" ht="15">
      <c r="A1439" s="98">
        <v>1431</v>
      </c>
      <c r="B1439" s="629" t="s">
        <v>3565</v>
      </c>
      <c r="C1439" s="629" t="s">
        <v>1607</v>
      </c>
      <c r="D1439" s="633" t="s">
        <v>3566</v>
      </c>
      <c r="E1439" s="494" t="s">
        <v>828</v>
      </c>
      <c r="F1439" s="98" t="s">
        <v>333</v>
      </c>
      <c r="G1439" s="495">
        <f t="shared" si="43"/>
        <v>100</v>
      </c>
      <c r="H1439" s="631">
        <v>80</v>
      </c>
      <c r="I1439" s="364">
        <f t="shared" si="44"/>
        <v>20</v>
      </c>
    </row>
    <row r="1440" spans="1:9" ht="15">
      <c r="A1440" s="98">
        <v>1432</v>
      </c>
      <c r="B1440" s="629" t="s">
        <v>2600</v>
      </c>
      <c r="C1440" s="632" t="s">
        <v>3541</v>
      </c>
      <c r="D1440" s="633" t="s">
        <v>3567</v>
      </c>
      <c r="E1440" s="494" t="s">
        <v>828</v>
      </c>
      <c r="F1440" s="98" t="s">
        <v>333</v>
      </c>
      <c r="G1440" s="495">
        <f t="shared" si="43"/>
        <v>100</v>
      </c>
      <c r="H1440" s="631">
        <v>80</v>
      </c>
      <c r="I1440" s="364">
        <f t="shared" si="44"/>
        <v>20</v>
      </c>
    </row>
    <row r="1441" spans="1:9" ht="15">
      <c r="A1441" s="98">
        <v>1433</v>
      </c>
      <c r="B1441" s="629" t="s">
        <v>887</v>
      </c>
      <c r="C1441" s="632" t="s">
        <v>3473</v>
      </c>
      <c r="D1441" s="633" t="s">
        <v>3568</v>
      </c>
      <c r="E1441" s="494" t="s">
        <v>828</v>
      </c>
      <c r="F1441" s="98" t="s">
        <v>333</v>
      </c>
      <c r="G1441" s="495">
        <f t="shared" si="43"/>
        <v>100</v>
      </c>
      <c r="H1441" s="631">
        <v>80</v>
      </c>
      <c r="I1441" s="364">
        <f t="shared" si="44"/>
        <v>20</v>
      </c>
    </row>
    <row r="1442" spans="1:9" ht="15">
      <c r="A1442" s="98">
        <v>1434</v>
      </c>
      <c r="B1442" s="629" t="s">
        <v>3569</v>
      </c>
      <c r="C1442" s="629" t="s">
        <v>3531</v>
      </c>
      <c r="D1442" s="633" t="s">
        <v>3570</v>
      </c>
      <c r="E1442" s="494" t="s">
        <v>828</v>
      </c>
      <c r="F1442" s="98" t="s">
        <v>333</v>
      </c>
      <c r="G1442" s="495">
        <f t="shared" si="43"/>
        <v>100</v>
      </c>
      <c r="H1442" s="631">
        <v>80</v>
      </c>
      <c r="I1442" s="364">
        <f t="shared" si="44"/>
        <v>20</v>
      </c>
    </row>
    <row r="1443" spans="1:9" ht="15">
      <c r="A1443" s="98">
        <v>1435</v>
      </c>
      <c r="B1443" s="629" t="s">
        <v>2977</v>
      </c>
      <c r="C1443" s="629" t="s">
        <v>820</v>
      </c>
      <c r="D1443" s="633" t="s">
        <v>3571</v>
      </c>
      <c r="E1443" s="494" t="s">
        <v>828</v>
      </c>
      <c r="F1443" s="98" t="s">
        <v>333</v>
      </c>
      <c r="G1443" s="495">
        <f t="shared" si="43"/>
        <v>100</v>
      </c>
      <c r="H1443" s="631">
        <v>80</v>
      </c>
      <c r="I1443" s="364">
        <f t="shared" si="44"/>
        <v>20</v>
      </c>
    </row>
    <row r="1444" spans="1:9" ht="15">
      <c r="A1444" s="98">
        <v>1436</v>
      </c>
      <c r="B1444" s="629" t="s">
        <v>1348</v>
      </c>
      <c r="C1444" s="632" t="s">
        <v>3445</v>
      </c>
      <c r="D1444" s="633" t="s">
        <v>3572</v>
      </c>
      <c r="E1444" s="494" t="s">
        <v>828</v>
      </c>
      <c r="F1444" s="98" t="s">
        <v>333</v>
      </c>
      <c r="G1444" s="495">
        <f t="shared" si="43"/>
        <v>100</v>
      </c>
      <c r="H1444" s="631">
        <v>80</v>
      </c>
      <c r="I1444" s="364">
        <f t="shared" si="44"/>
        <v>20</v>
      </c>
    </row>
    <row r="1445" spans="1:9" ht="15">
      <c r="A1445" s="98">
        <v>1437</v>
      </c>
      <c r="B1445" s="629" t="s">
        <v>2091</v>
      </c>
      <c r="C1445" s="632" t="s">
        <v>1600</v>
      </c>
      <c r="D1445" s="633" t="s">
        <v>3573</v>
      </c>
      <c r="E1445" s="494" t="s">
        <v>828</v>
      </c>
      <c r="F1445" s="98" t="s">
        <v>333</v>
      </c>
      <c r="G1445" s="495">
        <f t="shared" si="43"/>
        <v>100</v>
      </c>
      <c r="H1445" s="631">
        <v>80</v>
      </c>
      <c r="I1445" s="364">
        <f t="shared" si="44"/>
        <v>20</v>
      </c>
    </row>
    <row r="1446" spans="1:9" ht="15">
      <c r="A1446" s="98">
        <v>1438</v>
      </c>
      <c r="B1446" s="629" t="s">
        <v>2356</v>
      </c>
      <c r="C1446" s="629" t="s">
        <v>3229</v>
      </c>
      <c r="D1446" s="633" t="s">
        <v>3574</v>
      </c>
      <c r="E1446" s="494" t="s">
        <v>828</v>
      </c>
      <c r="F1446" s="98" t="s">
        <v>333</v>
      </c>
      <c r="G1446" s="495">
        <f t="shared" si="43"/>
        <v>100</v>
      </c>
      <c r="H1446" s="631">
        <v>80</v>
      </c>
      <c r="I1446" s="364">
        <f t="shared" si="44"/>
        <v>20</v>
      </c>
    </row>
    <row r="1447" spans="1:9" ht="15">
      <c r="A1447" s="98">
        <v>1439</v>
      </c>
      <c r="B1447" s="629" t="s">
        <v>921</v>
      </c>
      <c r="C1447" s="629" t="s">
        <v>3558</v>
      </c>
      <c r="D1447" s="633" t="s">
        <v>3575</v>
      </c>
      <c r="E1447" s="494" t="s">
        <v>828</v>
      </c>
      <c r="F1447" s="98" t="s">
        <v>333</v>
      </c>
      <c r="G1447" s="495">
        <f t="shared" si="43"/>
        <v>100</v>
      </c>
      <c r="H1447" s="631">
        <v>80</v>
      </c>
      <c r="I1447" s="364">
        <f t="shared" si="44"/>
        <v>20</v>
      </c>
    </row>
    <row r="1448" spans="1:9" ht="15">
      <c r="A1448" s="98">
        <v>1440</v>
      </c>
      <c r="B1448" s="629" t="s">
        <v>2398</v>
      </c>
      <c r="C1448" s="629" t="s">
        <v>1720</v>
      </c>
      <c r="D1448" s="630" t="s">
        <v>3576</v>
      </c>
      <c r="E1448" s="494" t="s">
        <v>828</v>
      </c>
      <c r="F1448" s="98" t="s">
        <v>333</v>
      </c>
      <c r="G1448" s="495">
        <f t="shared" si="43"/>
        <v>150</v>
      </c>
      <c r="H1448" s="631">
        <v>120</v>
      </c>
      <c r="I1448" s="364">
        <f t="shared" si="44"/>
        <v>30</v>
      </c>
    </row>
    <row r="1449" spans="1:9" ht="15">
      <c r="A1449" s="98">
        <v>1441</v>
      </c>
      <c r="B1449" s="629" t="s">
        <v>3577</v>
      </c>
      <c r="C1449" s="629" t="s">
        <v>1720</v>
      </c>
      <c r="D1449" s="634">
        <v>61008003684</v>
      </c>
      <c r="E1449" s="494" t="s">
        <v>828</v>
      </c>
      <c r="F1449" s="98" t="s">
        <v>333</v>
      </c>
      <c r="G1449" s="495">
        <f t="shared" si="43"/>
        <v>100</v>
      </c>
      <c r="H1449" s="631">
        <v>80</v>
      </c>
      <c r="I1449" s="364">
        <f t="shared" si="44"/>
        <v>20</v>
      </c>
    </row>
    <row r="1450" spans="1:9" ht="15">
      <c r="A1450" s="98">
        <v>1442</v>
      </c>
      <c r="B1450" s="629" t="s">
        <v>3424</v>
      </c>
      <c r="C1450" s="629" t="s">
        <v>3578</v>
      </c>
      <c r="D1450" s="634">
        <v>61008017506</v>
      </c>
      <c r="E1450" s="494" t="s">
        <v>828</v>
      </c>
      <c r="F1450" s="98" t="s">
        <v>333</v>
      </c>
      <c r="G1450" s="495">
        <f t="shared" si="43"/>
        <v>100</v>
      </c>
      <c r="H1450" s="631">
        <v>80</v>
      </c>
      <c r="I1450" s="364">
        <f t="shared" si="44"/>
        <v>20</v>
      </c>
    </row>
    <row r="1451" spans="1:9" ht="15">
      <c r="A1451" s="98">
        <v>1443</v>
      </c>
      <c r="B1451" s="629" t="s">
        <v>3579</v>
      </c>
      <c r="C1451" s="629" t="s">
        <v>3580</v>
      </c>
      <c r="D1451" s="634">
        <v>61008016888</v>
      </c>
      <c r="E1451" s="494" t="s">
        <v>828</v>
      </c>
      <c r="F1451" s="98" t="s">
        <v>333</v>
      </c>
      <c r="G1451" s="495">
        <f t="shared" si="43"/>
        <v>100</v>
      </c>
      <c r="H1451" s="631">
        <v>80</v>
      </c>
      <c r="I1451" s="364">
        <f t="shared" si="44"/>
        <v>20</v>
      </c>
    </row>
    <row r="1452" spans="1:9" ht="15">
      <c r="A1452" s="98">
        <v>1444</v>
      </c>
      <c r="B1452" s="629" t="s">
        <v>3581</v>
      </c>
      <c r="C1452" s="629" t="s">
        <v>3539</v>
      </c>
      <c r="D1452" s="634">
        <v>61008007282</v>
      </c>
      <c r="E1452" s="494" t="s">
        <v>828</v>
      </c>
      <c r="F1452" s="98" t="s">
        <v>333</v>
      </c>
      <c r="G1452" s="495">
        <f t="shared" si="43"/>
        <v>100</v>
      </c>
      <c r="H1452" s="631">
        <v>80</v>
      </c>
      <c r="I1452" s="364">
        <f t="shared" si="44"/>
        <v>20</v>
      </c>
    </row>
    <row r="1453" spans="1:9" ht="15">
      <c r="A1453" s="98">
        <v>1445</v>
      </c>
      <c r="B1453" s="629" t="s">
        <v>3582</v>
      </c>
      <c r="C1453" s="629" t="s">
        <v>3229</v>
      </c>
      <c r="D1453" s="634">
        <v>14001017916</v>
      </c>
      <c r="E1453" s="494" t="s">
        <v>828</v>
      </c>
      <c r="F1453" s="98" t="s">
        <v>333</v>
      </c>
      <c r="G1453" s="495">
        <f t="shared" si="43"/>
        <v>100</v>
      </c>
      <c r="H1453" s="631">
        <v>80</v>
      </c>
      <c r="I1453" s="364">
        <f t="shared" si="44"/>
        <v>20</v>
      </c>
    </row>
    <row r="1454" spans="1:9" ht="15">
      <c r="A1454" s="98">
        <v>1446</v>
      </c>
      <c r="B1454" s="629" t="s">
        <v>3583</v>
      </c>
      <c r="C1454" s="629" t="s">
        <v>1720</v>
      </c>
      <c r="D1454" s="634">
        <v>61008011569</v>
      </c>
      <c r="E1454" s="494" t="s">
        <v>828</v>
      </c>
      <c r="F1454" s="98" t="s">
        <v>333</v>
      </c>
      <c r="G1454" s="495">
        <f t="shared" si="43"/>
        <v>100</v>
      </c>
      <c r="H1454" s="631">
        <v>80</v>
      </c>
      <c r="I1454" s="364">
        <f t="shared" si="44"/>
        <v>20</v>
      </c>
    </row>
    <row r="1455" spans="1:9" ht="15">
      <c r="A1455" s="98">
        <v>1447</v>
      </c>
      <c r="B1455" s="629" t="s">
        <v>991</v>
      </c>
      <c r="C1455" s="632" t="s">
        <v>1550</v>
      </c>
      <c r="D1455" s="634">
        <v>61008018134</v>
      </c>
      <c r="E1455" s="494" t="s">
        <v>828</v>
      </c>
      <c r="F1455" s="98" t="s">
        <v>333</v>
      </c>
      <c r="G1455" s="495">
        <f t="shared" si="43"/>
        <v>100</v>
      </c>
      <c r="H1455" s="631">
        <v>80</v>
      </c>
      <c r="I1455" s="364">
        <f t="shared" si="44"/>
        <v>20</v>
      </c>
    </row>
    <row r="1456" spans="1:9" ht="15">
      <c r="A1456" s="98">
        <v>1448</v>
      </c>
      <c r="B1456" s="629" t="s">
        <v>3018</v>
      </c>
      <c r="C1456" s="629" t="s">
        <v>3276</v>
      </c>
      <c r="D1456" s="634">
        <v>61008002050</v>
      </c>
      <c r="E1456" s="494" t="s">
        <v>828</v>
      </c>
      <c r="F1456" s="98" t="s">
        <v>333</v>
      </c>
      <c r="G1456" s="495">
        <f t="shared" si="43"/>
        <v>100</v>
      </c>
      <c r="H1456" s="631">
        <v>80</v>
      </c>
      <c r="I1456" s="364">
        <f t="shared" si="44"/>
        <v>20</v>
      </c>
    </row>
    <row r="1457" spans="1:9" ht="15">
      <c r="A1457" s="98">
        <v>1449</v>
      </c>
      <c r="B1457" s="629" t="s">
        <v>3259</v>
      </c>
      <c r="C1457" s="629" t="s">
        <v>3584</v>
      </c>
      <c r="D1457" s="634">
        <v>61008013018</v>
      </c>
      <c r="E1457" s="494" t="s">
        <v>828</v>
      </c>
      <c r="F1457" s="98" t="s">
        <v>333</v>
      </c>
      <c r="G1457" s="495">
        <f t="shared" si="43"/>
        <v>100</v>
      </c>
      <c r="H1457" s="631">
        <v>80</v>
      </c>
      <c r="I1457" s="364">
        <f t="shared" si="44"/>
        <v>20</v>
      </c>
    </row>
    <row r="1458" spans="1:9" ht="15">
      <c r="A1458" s="98">
        <v>1450</v>
      </c>
      <c r="B1458" s="629" t="s">
        <v>3585</v>
      </c>
      <c r="C1458" s="629" t="s">
        <v>3586</v>
      </c>
      <c r="D1458" s="634">
        <v>61008009861</v>
      </c>
      <c r="E1458" s="494" t="s">
        <v>828</v>
      </c>
      <c r="F1458" s="98" t="s">
        <v>333</v>
      </c>
      <c r="G1458" s="495">
        <f t="shared" si="43"/>
        <v>100</v>
      </c>
      <c r="H1458" s="631">
        <v>80</v>
      </c>
      <c r="I1458" s="364">
        <f t="shared" si="44"/>
        <v>20</v>
      </c>
    </row>
    <row r="1459" spans="1:9" ht="15">
      <c r="A1459" s="98">
        <v>1451</v>
      </c>
      <c r="B1459" s="629" t="s">
        <v>3587</v>
      </c>
      <c r="C1459" s="629" t="s">
        <v>1720</v>
      </c>
      <c r="D1459" s="634">
        <v>61008007153</v>
      </c>
      <c r="E1459" s="494" t="s">
        <v>828</v>
      </c>
      <c r="F1459" s="98" t="s">
        <v>333</v>
      </c>
      <c r="G1459" s="495">
        <f t="shared" si="43"/>
        <v>100</v>
      </c>
      <c r="H1459" s="631">
        <v>80</v>
      </c>
      <c r="I1459" s="364">
        <f t="shared" si="44"/>
        <v>20</v>
      </c>
    </row>
    <row r="1460" spans="1:9" ht="15">
      <c r="A1460" s="98">
        <v>1452</v>
      </c>
      <c r="B1460" s="629" t="s">
        <v>3259</v>
      </c>
      <c r="C1460" s="629" t="s">
        <v>1844</v>
      </c>
      <c r="D1460" s="634">
        <v>61008001669</v>
      </c>
      <c r="E1460" s="494" t="s">
        <v>828</v>
      </c>
      <c r="F1460" s="98" t="s">
        <v>333</v>
      </c>
      <c r="G1460" s="495">
        <f t="shared" si="43"/>
        <v>100</v>
      </c>
      <c r="H1460" s="631">
        <v>80</v>
      </c>
      <c r="I1460" s="364">
        <f t="shared" si="44"/>
        <v>20</v>
      </c>
    </row>
    <row r="1461" spans="1:9" ht="15">
      <c r="A1461" s="98">
        <v>1453</v>
      </c>
      <c r="B1461" s="629" t="s">
        <v>3424</v>
      </c>
      <c r="C1461" s="629" t="s">
        <v>1720</v>
      </c>
      <c r="D1461" s="634">
        <v>61008007274</v>
      </c>
      <c r="E1461" s="494" t="s">
        <v>828</v>
      </c>
      <c r="F1461" s="98" t="s">
        <v>333</v>
      </c>
      <c r="G1461" s="495">
        <f t="shared" si="43"/>
        <v>100</v>
      </c>
      <c r="H1461" s="631">
        <v>80</v>
      </c>
      <c r="I1461" s="364">
        <f t="shared" si="44"/>
        <v>20</v>
      </c>
    </row>
    <row r="1462" spans="1:9" ht="15">
      <c r="A1462" s="98">
        <v>1454</v>
      </c>
      <c r="B1462" s="629" t="s">
        <v>3018</v>
      </c>
      <c r="C1462" s="629" t="s">
        <v>1720</v>
      </c>
      <c r="D1462" s="634">
        <v>61008002707</v>
      </c>
      <c r="E1462" s="494" t="s">
        <v>828</v>
      </c>
      <c r="F1462" s="98" t="s">
        <v>333</v>
      </c>
      <c r="G1462" s="495">
        <f t="shared" si="43"/>
        <v>100</v>
      </c>
      <c r="H1462" s="631">
        <v>80</v>
      </c>
      <c r="I1462" s="364">
        <f t="shared" si="44"/>
        <v>20</v>
      </c>
    </row>
    <row r="1463" spans="1:9" ht="15">
      <c r="A1463" s="98">
        <v>1455</v>
      </c>
      <c r="B1463" s="629" t="s">
        <v>3588</v>
      </c>
      <c r="C1463" s="629" t="s">
        <v>3589</v>
      </c>
      <c r="D1463" s="634">
        <v>61008007823</v>
      </c>
      <c r="E1463" s="494" t="s">
        <v>828</v>
      </c>
      <c r="F1463" s="98" t="s">
        <v>333</v>
      </c>
      <c r="G1463" s="495">
        <f t="shared" si="43"/>
        <v>100</v>
      </c>
      <c r="H1463" s="631">
        <v>80</v>
      </c>
      <c r="I1463" s="364">
        <f t="shared" si="44"/>
        <v>20</v>
      </c>
    </row>
    <row r="1464" spans="1:9" ht="15">
      <c r="A1464" s="98">
        <v>1456</v>
      </c>
      <c r="B1464" s="629" t="s">
        <v>3590</v>
      </c>
      <c r="C1464" s="629" t="s">
        <v>1720</v>
      </c>
      <c r="D1464" s="634">
        <v>61008011321</v>
      </c>
      <c r="E1464" s="494" t="s">
        <v>828</v>
      </c>
      <c r="F1464" s="98" t="s">
        <v>333</v>
      </c>
      <c r="G1464" s="495">
        <f t="shared" si="43"/>
        <v>100</v>
      </c>
      <c r="H1464" s="631">
        <v>80</v>
      </c>
      <c r="I1464" s="364">
        <f t="shared" si="44"/>
        <v>20</v>
      </c>
    </row>
    <row r="1465" spans="1:9" ht="15">
      <c r="A1465" s="98">
        <v>1457</v>
      </c>
      <c r="B1465" s="629" t="s">
        <v>904</v>
      </c>
      <c r="C1465" s="629" t="s">
        <v>3055</v>
      </c>
      <c r="D1465" s="634">
        <v>61008001205</v>
      </c>
      <c r="E1465" s="494" t="s">
        <v>828</v>
      </c>
      <c r="F1465" s="98" t="s">
        <v>333</v>
      </c>
      <c r="G1465" s="495">
        <f t="shared" si="43"/>
        <v>100</v>
      </c>
      <c r="H1465" s="631">
        <v>80</v>
      </c>
      <c r="I1465" s="364">
        <f t="shared" si="44"/>
        <v>20</v>
      </c>
    </row>
    <row r="1466" spans="1:9" ht="15">
      <c r="A1466" s="98">
        <v>1458</v>
      </c>
      <c r="B1466" s="629" t="s">
        <v>3591</v>
      </c>
      <c r="C1466" s="629" t="s">
        <v>3592</v>
      </c>
      <c r="D1466" s="634">
        <v>61006026607</v>
      </c>
      <c r="E1466" s="494" t="s">
        <v>828</v>
      </c>
      <c r="F1466" s="98" t="s">
        <v>333</v>
      </c>
      <c r="G1466" s="495">
        <f t="shared" si="43"/>
        <v>100</v>
      </c>
      <c r="H1466" s="631">
        <v>80</v>
      </c>
      <c r="I1466" s="364">
        <f t="shared" si="44"/>
        <v>20</v>
      </c>
    </row>
    <row r="1467" spans="1:9" ht="15">
      <c r="A1467" s="98">
        <v>1459</v>
      </c>
      <c r="B1467" s="629" t="s">
        <v>3412</v>
      </c>
      <c r="C1467" s="629" t="s">
        <v>1720</v>
      </c>
      <c r="D1467" s="634">
        <v>61002006894</v>
      </c>
      <c r="E1467" s="494" t="s">
        <v>828</v>
      </c>
      <c r="F1467" s="98" t="s">
        <v>333</v>
      </c>
      <c r="G1467" s="495">
        <f t="shared" si="43"/>
        <v>100</v>
      </c>
      <c r="H1467" s="631">
        <v>80</v>
      </c>
      <c r="I1467" s="364">
        <f t="shared" si="44"/>
        <v>20</v>
      </c>
    </row>
    <row r="1468" spans="1:9" ht="15">
      <c r="A1468" s="98">
        <v>1460</v>
      </c>
      <c r="B1468" s="629" t="s">
        <v>1394</v>
      </c>
      <c r="C1468" s="632" t="s">
        <v>3593</v>
      </c>
      <c r="D1468" s="634">
        <v>61008018858</v>
      </c>
      <c r="E1468" s="494" t="s">
        <v>828</v>
      </c>
      <c r="F1468" s="98" t="s">
        <v>333</v>
      </c>
      <c r="G1468" s="495">
        <f t="shared" si="43"/>
        <v>100</v>
      </c>
      <c r="H1468" s="631">
        <v>80</v>
      </c>
      <c r="I1468" s="364">
        <f t="shared" si="44"/>
        <v>20</v>
      </c>
    </row>
    <row r="1469" spans="1:9" ht="15">
      <c r="A1469" s="98">
        <v>1461</v>
      </c>
      <c r="B1469" s="629" t="s">
        <v>1267</v>
      </c>
      <c r="C1469" s="632" t="s">
        <v>3594</v>
      </c>
      <c r="D1469" s="634">
        <v>61008019782</v>
      </c>
      <c r="E1469" s="494" t="s">
        <v>828</v>
      </c>
      <c r="F1469" s="98" t="s">
        <v>333</v>
      </c>
      <c r="G1469" s="495">
        <f t="shared" ref="G1469:G1532" si="45">H1469/0.8</f>
        <v>100</v>
      </c>
      <c r="H1469" s="631">
        <v>80</v>
      </c>
      <c r="I1469" s="364">
        <f t="shared" ref="I1469:I1532" si="46">H1469*0.25</f>
        <v>20</v>
      </c>
    </row>
    <row r="1470" spans="1:9" ht="15">
      <c r="A1470" s="98">
        <v>1462</v>
      </c>
      <c r="B1470" s="629" t="s">
        <v>3595</v>
      </c>
      <c r="C1470" s="629" t="s">
        <v>3596</v>
      </c>
      <c r="D1470" s="634">
        <v>61008001987</v>
      </c>
      <c r="E1470" s="494" t="s">
        <v>828</v>
      </c>
      <c r="F1470" s="98" t="s">
        <v>333</v>
      </c>
      <c r="G1470" s="495">
        <f t="shared" si="45"/>
        <v>100</v>
      </c>
      <c r="H1470" s="631">
        <v>80</v>
      </c>
      <c r="I1470" s="364">
        <f t="shared" si="46"/>
        <v>20</v>
      </c>
    </row>
    <row r="1471" spans="1:9" ht="15">
      <c r="A1471" s="98">
        <v>1463</v>
      </c>
      <c r="B1471" s="629" t="s">
        <v>1248</v>
      </c>
      <c r="C1471" s="632" t="s">
        <v>1600</v>
      </c>
      <c r="D1471" s="634">
        <v>61008016030</v>
      </c>
      <c r="E1471" s="494" t="s">
        <v>828</v>
      </c>
      <c r="F1471" s="98" t="s">
        <v>333</v>
      </c>
      <c r="G1471" s="495">
        <f t="shared" si="45"/>
        <v>100</v>
      </c>
      <c r="H1471" s="631">
        <v>80</v>
      </c>
      <c r="I1471" s="364">
        <f t="shared" si="46"/>
        <v>20</v>
      </c>
    </row>
    <row r="1472" spans="1:9" ht="15">
      <c r="A1472" s="98">
        <v>1464</v>
      </c>
      <c r="B1472" s="629" t="s">
        <v>832</v>
      </c>
      <c r="C1472" s="629" t="s">
        <v>1600</v>
      </c>
      <c r="D1472" s="634">
        <v>61008016029</v>
      </c>
      <c r="E1472" s="494" t="s">
        <v>828</v>
      </c>
      <c r="F1472" s="98" t="s">
        <v>333</v>
      </c>
      <c r="G1472" s="495">
        <f t="shared" si="45"/>
        <v>100</v>
      </c>
      <c r="H1472" s="631">
        <v>80</v>
      </c>
      <c r="I1472" s="364">
        <f t="shared" si="46"/>
        <v>20</v>
      </c>
    </row>
    <row r="1473" spans="1:9" ht="15">
      <c r="A1473" s="98">
        <v>1465</v>
      </c>
      <c r="B1473" s="629" t="s">
        <v>3597</v>
      </c>
      <c r="C1473" s="629" t="s">
        <v>3592</v>
      </c>
      <c r="D1473" s="634">
        <v>61006044620</v>
      </c>
      <c r="E1473" s="494" t="s">
        <v>828</v>
      </c>
      <c r="F1473" s="98" t="s">
        <v>333</v>
      </c>
      <c r="G1473" s="495">
        <f t="shared" si="45"/>
        <v>100</v>
      </c>
      <c r="H1473" s="631">
        <v>80</v>
      </c>
      <c r="I1473" s="364">
        <f t="shared" si="46"/>
        <v>20</v>
      </c>
    </row>
    <row r="1474" spans="1:9" ht="15">
      <c r="A1474" s="98">
        <v>1466</v>
      </c>
      <c r="B1474" s="629" t="s">
        <v>3598</v>
      </c>
      <c r="C1474" s="629" t="s">
        <v>3492</v>
      </c>
      <c r="D1474" s="634">
        <v>61008014662</v>
      </c>
      <c r="E1474" s="494" t="s">
        <v>828</v>
      </c>
      <c r="F1474" s="98" t="s">
        <v>333</v>
      </c>
      <c r="G1474" s="495">
        <f t="shared" si="45"/>
        <v>100</v>
      </c>
      <c r="H1474" s="631">
        <v>80</v>
      </c>
      <c r="I1474" s="364">
        <f t="shared" si="46"/>
        <v>20</v>
      </c>
    </row>
    <row r="1475" spans="1:9" ht="15">
      <c r="A1475" s="98">
        <v>1467</v>
      </c>
      <c r="B1475" s="629" t="s">
        <v>1817</v>
      </c>
      <c r="C1475" s="632" t="s">
        <v>3578</v>
      </c>
      <c r="D1475" s="634">
        <v>61008017488</v>
      </c>
      <c r="E1475" s="494" t="s">
        <v>828</v>
      </c>
      <c r="F1475" s="98" t="s">
        <v>333</v>
      </c>
      <c r="G1475" s="495">
        <f t="shared" si="45"/>
        <v>100</v>
      </c>
      <c r="H1475" s="631">
        <v>80</v>
      </c>
      <c r="I1475" s="364">
        <f t="shared" si="46"/>
        <v>20</v>
      </c>
    </row>
    <row r="1476" spans="1:9" ht="15">
      <c r="A1476" s="98">
        <v>1468</v>
      </c>
      <c r="B1476" s="629" t="s">
        <v>1392</v>
      </c>
      <c r="C1476" s="632" t="s">
        <v>3593</v>
      </c>
      <c r="D1476" s="634">
        <v>61008014962</v>
      </c>
      <c r="E1476" s="494" t="s">
        <v>828</v>
      </c>
      <c r="F1476" s="98" t="s">
        <v>333</v>
      </c>
      <c r="G1476" s="495">
        <f t="shared" si="45"/>
        <v>100</v>
      </c>
      <c r="H1476" s="631">
        <v>80</v>
      </c>
      <c r="I1476" s="364">
        <f t="shared" si="46"/>
        <v>20</v>
      </c>
    </row>
    <row r="1477" spans="1:9" ht="15">
      <c r="A1477" s="98">
        <v>1469</v>
      </c>
      <c r="B1477" s="629" t="s">
        <v>1847</v>
      </c>
      <c r="C1477" s="629" t="s">
        <v>3584</v>
      </c>
      <c r="D1477" s="634">
        <v>61008002703</v>
      </c>
      <c r="E1477" s="494" t="s">
        <v>828</v>
      </c>
      <c r="F1477" s="98" t="s">
        <v>333</v>
      </c>
      <c r="G1477" s="495">
        <f t="shared" si="45"/>
        <v>100</v>
      </c>
      <c r="H1477" s="631">
        <v>80</v>
      </c>
      <c r="I1477" s="364">
        <f t="shared" si="46"/>
        <v>20</v>
      </c>
    </row>
    <row r="1478" spans="1:9" ht="15">
      <c r="A1478" s="98">
        <v>1470</v>
      </c>
      <c r="B1478" s="629" t="s">
        <v>3599</v>
      </c>
      <c r="C1478" s="629" t="s">
        <v>3580</v>
      </c>
      <c r="D1478" s="634">
        <v>61008007220</v>
      </c>
      <c r="E1478" s="494" t="s">
        <v>828</v>
      </c>
      <c r="F1478" s="98" t="s">
        <v>333</v>
      </c>
      <c r="G1478" s="495">
        <f t="shared" si="45"/>
        <v>100</v>
      </c>
      <c r="H1478" s="631">
        <v>80</v>
      </c>
      <c r="I1478" s="364">
        <f t="shared" si="46"/>
        <v>20</v>
      </c>
    </row>
    <row r="1479" spans="1:9" ht="15">
      <c r="A1479" s="98">
        <v>1471</v>
      </c>
      <c r="B1479" s="629" t="s">
        <v>3600</v>
      </c>
      <c r="C1479" s="629" t="s">
        <v>3578</v>
      </c>
      <c r="D1479" s="634">
        <v>61008012700</v>
      </c>
      <c r="E1479" s="494" t="s">
        <v>828</v>
      </c>
      <c r="F1479" s="98" t="s">
        <v>333</v>
      </c>
      <c r="G1479" s="495">
        <f t="shared" si="45"/>
        <v>100</v>
      </c>
      <c r="H1479" s="631">
        <v>80</v>
      </c>
      <c r="I1479" s="364">
        <f t="shared" si="46"/>
        <v>20</v>
      </c>
    </row>
    <row r="1480" spans="1:9" ht="15">
      <c r="A1480" s="98">
        <v>1472</v>
      </c>
      <c r="B1480" s="629" t="s">
        <v>3220</v>
      </c>
      <c r="C1480" s="629" t="s">
        <v>3601</v>
      </c>
      <c r="D1480" s="630" t="s">
        <v>3602</v>
      </c>
      <c r="E1480" s="494" t="s">
        <v>828</v>
      </c>
      <c r="F1480" s="98" t="s">
        <v>333</v>
      </c>
      <c r="G1480" s="495">
        <f t="shared" si="45"/>
        <v>150</v>
      </c>
      <c r="H1480" s="631">
        <v>120</v>
      </c>
      <c r="I1480" s="364">
        <f t="shared" si="46"/>
        <v>30</v>
      </c>
    </row>
    <row r="1481" spans="1:9" ht="15">
      <c r="A1481" s="98">
        <v>1473</v>
      </c>
      <c r="B1481" s="629" t="s">
        <v>2316</v>
      </c>
      <c r="C1481" s="629" t="s">
        <v>3603</v>
      </c>
      <c r="D1481" s="634">
        <v>61004020356</v>
      </c>
      <c r="E1481" s="494" t="s">
        <v>828</v>
      </c>
      <c r="F1481" s="98" t="s">
        <v>333</v>
      </c>
      <c r="G1481" s="495">
        <f t="shared" si="45"/>
        <v>100</v>
      </c>
      <c r="H1481" s="631">
        <v>80</v>
      </c>
      <c r="I1481" s="364">
        <f t="shared" si="46"/>
        <v>20</v>
      </c>
    </row>
    <row r="1482" spans="1:9" ht="15">
      <c r="A1482" s="98">
        <v>1474</v>
      </c>
      <c r="B1482" s="629" t="s">
        <v>1860</v>
      </c>
      <c r="C1482" s="629" t="s">
        <v>3604</v>
      </c>
      <c r="D1482" s="634">
        <v>61004058414</v>
      </c>
      <c r="E1482" s="494" t="s">
        <v>828</v>
      </c>
      <c r="F1482" s="98" t="s">
        <v>333</v>
      </c>
      <c r="G1482" s="495">
        <f t="shared" si="45"/>
        <v>100</v>
      </c>
      <c r="H1482" s="631">
        <v>80</v>
      </c>
      <c r="I1482" s="364">
        <f t="shared" si="46"/>
        <v>20</v>
      </c>
    </row>
    <row r="1483" spans="1:9" ht="15">
      <c r="A1483" s="98">
        <v>1475</v>
      </c>
      <c r="B1483" s="629" t="s">
        <v>1689</v>
      </c>
      <c r="C1483" s="629" t="s">
        <v>1131</v>
      </c>
      <c r="D1483" s="634">
        <v>61004039437</v>
      </c>
      <c r="E1483" s="494" t="s">
        <v>828</v>
      </c>
      <c r="F1483" s="98" t="s">
        <v>333</v>
      </c>
      <c r="G1483" s="495">
        <f t="shared" si="45"/>
        <v>100</v>
      </c>
      <c r="H1483" s="631">
        <v>80</v>
      </c>
      <c r="I1483" s="364">
        <f t="shared" si="46"/>
        <v>20</v>
      </c>
    </row>
    <row r="1484" spans="1:9" ht="15">
      <c r="A1484" s="98">
        <v>1476</v>
      </c>
      <c r="B1484" s="629" t="s">
        <v>2324</v>
      </c>
      <c r="C1484" s="629" t="s">
        <v>3605</v>
      </c>
      <c r="D1484" s="634">
        <v>61001034644</v>
      </c>
      <c r="E1484" s="494" t="s">
        <v>828</v>
      </c>
      <c r="F1484" s="98" t="s">
        <v>333</v>
      </c>
      <c r="G1484" s="495">
        <f t="shared" si="45"/>
        <v>100</v>
      </c>
      <c r="H1484" s="631">
        <v>80</v>
      </c>
      <c r="I1484" s="364">
        <f t="shared" si="46"/>
        <v>20</v>
      </c>
    </row>
    <row r="1485" spans="1:9" ht="15">
      <c r="A1485" s="98">
        <v>1477</v>
      </c>
      <c r="B1485" s="629" t="s">
        <v>3487</v>
      </c>
      <c r="C1485" s="629" t="s">
        <v>3465</v>
      </c>
      <c r="D1485" s="634">
        <v>61004043728</v>
      </c>
      <c r="E1485" s="494" t="s">
        <v>828</v>
      </c>
      <c r="F1485" s="98" t="s">
        <v>333</v>
      </c>
      <c r="G1485" s="495">
        <f t="shared" si="45"/>
        <v>100</v>
      </c>
      <c r="H1485" s="631">
        <v>80</v>
      </c>
      <c r="I1485" s="364">
        <f t="shared" si="46"/>
        <v>20</v>
      </c>
    </row>
    <row r="1486" spans="1:9" ht="15">
      <c r="A1486" s="98">
        <v>1478</v>
      </c>
      <c r="B1486" s="629" t="s">
        <v>1011</v>
      </c>
      <c r="C1486" s="629" t="s">
        <v>3606</v>
      </c>
      <c r="D1486" s="634">
        <v>18001048276</v>
      </c>
      <c r="E1486" s="494" t="s">
        <v>828</v>
      </c>
      <c r="F1486" s="98" t="s">
        <v>333</v>
      </c>
      <c r="G1486" s="495">
        <f t="shared" si="45"/>
        <v>100</v>
      </c>
      <c r="H1486" s="631">
        <v>80</v>
      </c>
      <c r="I1486" s="364">
        <f t="shared" si="46"/>
        <v>20</v>
      </c>
    </row>
    <row r="1487" spans="1:9" ht="15">
      <c r="A1487" s="98">
        <v>1479</v>
      </c>
      <c r="B1487" s="629" t="s">
        <v>3607</v>
      </c>
      <c r="C1487" s="629" t="s">
        <v>3608</v>
      </c>
      <c r="D1487" s="634">
        <v>61004062285</v>
      </c>
      <c r="E1487" s="494" t="s">
        <v>828</v>
      </c>
      <c r="F1487" s="98" t="s">
        <v>333</v>
      </c>
      <c r="G1487" s="495">
        <f t="shared" si="45"/>
        <v>100</v>
      </c>
      <c r="H1487" s="631">
        <v>80</v>
      </c>
      <c r="I1487" s="364">
        <f t="shared" si="46"/>
        <v>20</v>
      </c>
    </row>
    <row r="1488" spans="1:9" ht="15">
      <c r="A1488" s="98">
        <v>1480</v>
      </c>
      <c r="B1488" s="629" t="s">
        <v>2615</v>
      </c>
      <c r="C1488" s="629" t="s">
        <v>1876</v>
      </c>
      <c r="D1488" s="634">
        <v>61004008748</v>
      </c>
      <c r="E1488" s="494" t="s">
        <v>828</v>
      </c>
      <c r="F1488" s="98" t="s">
        <v>333</v>
      </c>
      <c r="G1488" s="495">
        <f t="shared" si="45"/>
        <v>100</v>
      </c>
      <c r="H1488" s="631">
        <v>80</v>
      </c>
      <c r="I1488" s="364">
        <f t="shared" si="46"/>
        <v>20</v>
      </c>
    </row>
    <row r="1489" spans="1:9" ht="15">
      <c r="A1489" s="98">
        <v>1481</v>
      </c>
      <c r="B1489" s="629" t="s">
        <v>3609</v>
      </c>
      <c r="C1489" s="629" t="s">
        <v>3610</v>
      </c>
      <c r="D1489" s="634">
        <v>61004042053</v>
      </c>
      <c r="E1489" s="494" t="s">
        <v>828</v>
      </c>
      <c r="F1489" s="98" t="s">
        <v>333</v>
      </c>
      <c r="G1489" s="495">
        <f t="shared" si="45"/>
        <v>100</v>
      </c>
      <c r="H1489" s="631">
        <v>80</v>
      </c>
      <c r="I1489" s="364">
        <f t="shared" si="46"/>
        <v>20</v>
      </c>
    </row>
    <row r="1490" spans="1:9" ht="15">
      <c r="A1490" s="98">
        <v>1482</v>
      </c>
      <c r="B1490" s="629" t="s">
        <v>2984</v>
      </c>
      <c r="C1490" s="629" t="s">
        <v>3611</v>
      </c>
      <c r="D1490" s="634">
        <v>61004064590</v>
      </c>
      <c r="E1490" s="494" t="s">
        <v>828</v>
      </c>
      <c r="F1490" s="98" t="s">
        <v>333</v>
      </c>
      <c r="G1490" s="495">
        <f t="shared" si="45"/>
        <v>100</v>
      </c>
      <c r="H1490" s="631">
        <v>80</v>
      </c>
      <c r="I1490" s="364">
        <f t="shared" si="46"/>
        <v>20</v>
      </c>
    </row>
    <row r="1491" spans="1:9" ht="15">
      <c r="A1491" s="98">
        <v>1483</v>
      </c>
      <c r="B1491" s="629" t="s">
        <v>3612</v>
      </c>
      <c r="C1491" s="629" t="s">
        <v>3229</v>
      </c>
      <c r="D1491" s="634">
        <v>61004010445</v>
      </c>
      <c r="E1491" s="494" t="s">
        <v>828</v>
      </c>
      <c r="F1491" s="98" t="s">
        <v>333</v>
      </c>
      <c r="G1491" s="495">
        <f t="shared" si="45"/>
        <v>100</v>
      </c>
      <c r="H1491" s="631">
        <v>80</v>
      </c>
      <c r="I1491" s="364">
        <f t="shared" si="46"/>
        <v>20</v>
      </c>
    </row>
    <row r="1492" spans="1:9" ht="15">
      <c r="A1492" s="98">
        <v>1484</v>
      </c>
      <c r="B1492" s="629" t="s">
        <v>949</v>
      </c>
      <c r="C1492" s="632" t="s">
        <v>3613</v>
      </c>
      <c r="D1492" s="634">
        <v>61001075158</v>
      </c>
      <c r="E1492" s="494" t="s">
        <v>828</v>
      </c>
      <c r="F1492" s="98" t="s">
        <v>333</v>
      </c>
      <c r="G1492" s="495">
        <f t="shared" si="45"/>
        <v>100</v>
      </c>
      <c r="H1492" s="631">
        <v>80</v>
      </c>
      <c r="I1492" s="364">
        <f t="shared" si="46"/>
        <v>20</v>
      </c>
    </row>
    <row r="1493" spans="1:9" ht="15">
      <c r="A1493" s="98">
        <v>1485</v>
      </c>
      <c r="B1493" s="629" t="s">
        <v>3402</v>
      </c>
      <c r="C1493" s="629" t="s">
        <v>1282</v>
      </c>
      <c r="D1493" s="634">
        <v>61005003117</v>
      </c>
      <c r="E1493" s="494" t="s">
        <v>828</v>
      </c>
      <c r="F1493" s="98" t="s">
        <v>333</v>
      </c>
      <c r="G1493" s="495">
        <f t="shared" si="45"/>
        <v>100</v>
      </c>
      <c r="H1493" s="631">
        <v>80</v>
      </c>
      <c r="I1493" s="364">
        <f t="shared" si="46"/>
        <v>20</v>
      </c>
    </row>
    <row r="1494" spans="1:9" ht="15">
      <c r="A1494" s="98">
        <v>1486</v>
      </c>
      <c r="B1494" s="629" t="s">
        <v>3579</v>
      </c>
      <c r="C1494" s="629" t="s">
        <v>3614</v>
      </c>
      <c r="D1494" s="634">
        <v>61007008102</v>
      </c>
      <c r="E1494" s="494" t="s">
        <v>828</v>
      </c>
      <c r="F1494" s="98" t="s">
        <v>333</v>
      </c>
      <c r="G1494" s="495">
        <f t="shared" si="45"/>
        <v>100</v>
      </c>
      <c r="H1494" s="631">
        <v>80</v>
      </c>
      <c r="I1494" s="364">
        <f t="shared" si="46"/>
        <v>20</v>
      </c>
    </row>
    <row r="1495" spans="1:9" ht="15">
      <c r="A1495" s="98">
        <v>1487</v>
      </c>
      <c r="B1495" s="629" t="s">
        <v>1752</v>
      </c>
      <c r="C1495" s="629" t="s">
        <v>3221</v>
      </c>
      <c r="D1495" s="634">
        <v>61004063536</v>
      </c>
      <c r="E1495" s="494" t="s">
        <v>828</v>
      </c>
      <c r="F1495" s="98" t="s">
        <v>333</v>
      </c>
      <c r="G1495" s="495">
        <f t="shared" si="45"/>
        <v>100</v>
      </c>
      <c r="H1495" s="631">
        <v>80</v>
      </c>
      <c r="I1495" s="364">
        <f t="shared" si="46"/>
        <v>20</v>
      </c>
    </row>
    <row r="1496" spans="1:9" ht="15">
      <c r="A1496" s="98">
        <v>1488</v>
      </c>
      <c r="B1496" s="629" t="s">
        <v>3615</v>
      </c>
      <c r="C1496" s="629" t="s">
        <v>3616</v>
      </c>
      <c r="D1496" s="634">
        <v>61004063504</v>
      </c>
      <c r="E1496" s="494" t="s">
        <v>828</v>
      </c>
      <c r="F1496" s="98" t="s">
        <v>333</v>
      </c>
      <c r="G1496" s="495">
        <f t="shared" si="45"/>
        <v>100</v>
      </c>
      <c r="H1496" s="631">
        <v>80</v>
      </c>
      <c r="I1496" s="364">
        <f t="shared" si="46"/>
        <v>20</v>
      </c>
    </row>
    <row r="1497" spans="1:9" ht="15">
      <c r="A1497" s="98">
        <v>1489</v>
      </c>
      <c r="B1497" s="629" t="s">
        <v>3462</v>
      </c>
      <c r="C1497" s="629" t="s">
        <v>3611</v>
      </c>
      <c r="D1497" s="634">
        <v>61004036451</v>
      </c>
      <c r="E1497" s="494" t="s">
        <v>828</v>
      </c>
      <c r="F1497" s="98" t="s">
        <v>333</v>
      </c>
      <c r="G1497" s="495">
        <f t="shared" si="45"/>
        <v>100</v>
      </c>
      <c r="H1497" s="631">
        <v>80</v>
      </c>
      <c r="I1497" s="364">
        <f t="shared" si="46"/>
        <v>20</v>
      </c>
    </row>
    <row r="1498" spans="1:9" ht="15">
      <c r="A1498" s="98">
        <v>1490</v>
      </c>
      <c r="B1498" s="629" t="s">
        <v>3471</v>
      </c>
      <c r="C1498" s="629" t="s">
        <v>3617</v>
      </c>
      <c r="D1498" s="634">
        <v>61004067570</v>
      </c>
      <c r="E1498" s="494" t="s">
        <v>828</v>
      </c>
      <c r="F1498" s="98" t="s">
        <v>333</v>
      </c>
      <c r="G1498" s="495">
        <f t="shared" si="45"/>
        <v>100</v>
      </c>
      <c r="H1498" s="631">
        <v>80</v>
      </c>
      <c r="I1498" s="364">
        <f t="shared" si="46"/>
        <v>20</v>
      </c>
    </row>
    <row r="1499" spans="1:9" ht="15">
      <c r="A1499" s="98">
        <v>1491</v>
      </c>
      <c r="B1499" s="629" t="s">
        <v>3618</v>
      </c>
      <c r="C1499" s="629" t="s">
        <v>3608</v>
      </c>
      <c r="D1499" s="634">
        <v>61004045088</v>
      </c>
      <c r="E1499" s="494" t="s">
        <v>828</v>
      </c>
      <c r="F1499" s="98" t="s">
        <v>333</v>
      </c>
      <c r="G1499" s="495">
        <f t="shared" si="45"/>
        <v>100</v>
      </c>
      <c r="H1499" s="631">
        <v>80</v>
      </c>
      <c r="I1499" s="364">
        <f t="shared" si="46"/>
        <v>20</v>
      </c>
    </row>
    <row r="1500" spans="1:9" ht="15">
      <c r="A1500" s="98">
        <v>1492</v>
      </c>
      <c r="B1500" s="629" t="s">
        <v>551</v>
      </c>
      <c r="C1500" s="629" t="s">
        <v>3611</v>
      </c>
      <c r="D1500" s="634">
        <v>61004018999</v>
      </c>
      <c r="E1500" s="494" t="s">
        <v>828</v>
      </c>
      <c r="F1500" s="98" t="s">
        <v>333</v>
      </c>
      <c r="G1500" s="495">
        <f t="shared" si="45"/>
        <v>100</v>
      </c>
      <c r="H1500" s="631">
        <v>80</v>
      </c>
      <c r="I1500" s="364">
        <f t="shared" si="46"/>
        <v>20</v>
      </c>
    </row>
    <row r="1501" spans="1:9" ht="15">
      <c r="A1501" s="98">
        <v>1493</v>
      </c>
      <c r="B1501" s="629" t="s">
        <v>3595</v>
      </c>
      <c r="C1501" s="629" t="s">
        <v>2092</v>
      </c>
      <c r="D1501" s="634">
        <v>61004060327</v>
      </c>
      <c r="E1501" s="494" t="s">
        <v>828</v>
      </c>
      <c r="F1501" s="98" t="s">
        <v>333</v>
      </c>
      <c r="G1501" s="495">
        <f t="shared" si="45"/>
        <v>100</v>
      </c>
      <c r="H1501" s="631">
        <v>80</v>
      </c>
      <c r="I1501" s="364">
        <f t="shared" si="46"/>
        <v>20</v>
      </c>
    </row>
    <row r="1502" spans="1:9" ht="15">
      <c r="A1502" s="98">
        <v>1494</v>
      </c>
      <c r="B1502" s="629" t="s">
        <v>3462</v>
      </c>
      <c r="C1502" s="629" t="s">
        <v>3619</v>
      </c>
      <c r="D1502" s="634">
        <v>61004003138</v>
      </c>
      <c r="E1502" s="494" t="s">
        <v>828</v>
      </c>
      <c r="F1502" s="98" t="s">
        <v>333</v>
      </c>
      <c r="G1502" s="495">
        <f t="shared" si="45"/>
        <v>100</v>
      </c>
      <c r="H1502" s="631">
        <v>80</v>
      </c>
      <c r="I1502" s="364">
        <f t="shared" si="46"/>
        <v>20</v>
      </c>
    </row>
    <row r="1503" spans="1:9" ht="15">
      <c r="A1503" s="98">
        <v>1495</v>
      </c>
      <c r="B1503" s="629" t="s">
        <v>819</v>
      </c>
      <c r="C1503" s="629" t="s">
        <v>3620</v>
      </c>
      <c r="D1503" s="634">
        <v>61004007887</v>
      </c>
      <c r="E1503" s="494" t="s">
        <v>828</v>
      </c>
      <c r="F1503" s="98" t="s">
        <v>333</v>
      </c>
      <c r="G1503" s="495">
        <f t="shared" si="45"/>
        <v>100</v>
      </c>
      <c r="H1503" s="631">
        <v>80</v>
      </c>
      <c r="I1503" s="364">
        <f t="shared" si="46"/>
        <v>20</v>
      </c>
    </row>
    <row r="1504" spans="1:9" ht="15">
      <c r="A1504" s="98">
        <v>1496</v>
      </c>
      <c r="B1504" s="629" t="s">
        <v>3621</v>
      </c>
      <c r="C1504" s="629" t="s">
        <v>3622</v>
      </c>
      <c r="D1504" s="634">
        <v>61804078030</v>
      </c>
      <c r="E1504" s="494" t="s">
        <v>828</v>
      </c>
      <c r="F1504" s="98" t="s">
        <v>333</v>
      </c>
      <c r="G1504" s="495">
        <f t="shared" si="45"/>
        <v>100</v>
      </c>
      <c r="H1504" s="631">
        <v>80</v>
      </c>
      <c r="I1504" s="364">
        <f t="shared" si="46"/>
        <v>20</v>
      </c>
    </row>
    <row r="1505" spans="1:9" ht="15">
      <c r="A1505" s="98">
        <v>1497</v>
      </c>
      <c r="B1505" s="629" t="s">
        <v>3623</v>
      </c>
      <c r="C1505" s="629" t="s">
        <v>3608</v>
      </c>
      <c r="D1505" s="634">
        <v>61004009442</v>
      </c>
      <c r="E1505" s="494" t="s">
        <v>828</v>
      </c>
      <c r="F1505" s="98" t="s">
        <v>333</v>
      </c>
      <c r="G1505" s="495">
        <f t="shared" si="45"/>
        <v>100</v>
      </c>
      <c r="H1505" s="631">
        <v>80</v>
      </c>
      <c r="I1505" s="364">
        <f t="shared" si="46"/>
        <v>20</v>
      </c>
    </row>
    <row r="1506" spans="1:9" ht="15">
      <c r="A1506" s="98">
        <v>1498</v>
      </c>
      <c r="B1506" s="629" t="s">
        <v>3624</v>
      </c>
      <c r="C1506" s="629" t="s">
        <v>3233</v>
      </c>
      <c r="D1506" s="634">
        <v>61004018953</v>
      </c>
      <c r="E1506" s="494" t="s">
        <v>828</v>
      </c>
      <c r="F1506" s="98" t="s">
        <v>333</v>
      </c>
      <c r="G1506" s="495">
        <f t="shared" si="45"/>
        <v>100</v>
      </c>
      <c r="H1506" s="631">
        <v>80</v>
      </c>
      <c r="I1506" s="364">
        <f t="shared" si="46"/>
        <v>20</v>
      </c>
    </row>
    <row r="1507" spans="1:9" ht="15">
      <c r="A1507" s="98">
        <v>1499</v>
      </c>
      <c r="B1507" s="629" t="s">
        <v>1539</v>
      </c>
      <c r="C1507" s="632" t="s">
        <v>3463</v>
      </c>
      <c r="D1507" s="634">
        <v>61004023121</v>
      </c>
      <c r="E1507" s="494" t="s">
        <v>828</v>
      </c>
      <c r="F1507" s="98" t="s">
        <v>333</v>
      </c>
      <c r="G1507" s="495">
        <f t="shared" si="45"/>
        <v>100</v>
      </c>
      <c r="H1507" s="631">
        <v>80</v>
      </c>
      <c r="I1507" s="364">
        <f t="shared" si="46"/>
        <v>20</v>
      </c>
    </row>
    <row r="1508" spans="1:9" ht="15">
      <c r="A1508" s="98">
        <v>1500</v>
      </c>
      <c r="B1508" s="629" t="s">
        <v>2405</v>
      </c>
      <c r="C1508" s="629" t="s">
        <v>3622</v>
      </c>
      <c r="D1508" s="634">
        <v>61804078329</v>
      </c>
      <c r="E1508" s="494" t="s">
        <v>828</v>
      </c>
      <c r="F1508" s="98" t="s">
        <v>333</v>
      </c>
      <c r="G1508" s="495">
        <f t="shared" si="45"/>
        <v>100</v>
      </c>
      <c r="H1508" s="631">
        <v>80</v>
      </c>
      <c r="I1508" s="364">
        <f t="shared" si="46"/>
        <v>20</v>
      </c>
    </row>
    <row r="1509" spans="1:9" ht="15">
      <c r="A1509" s="98">
        <v>1501</v>
      </c>
      <c r="B1509" s="629" t="s">
        <v>3625</v>
      </c>
      <c r="C1509" s="629" t="s">
        <v>3622</v>
      </c>
      <c r="D1509" s="634">
        <v>61004053698</v>
      </c>
      <c r="E1509" s="494" t="s">
        <v>828</v>
      </c>
      <c r="F1509" s="98" t="s">
        <v>333</v>
      </c>
      <c r="G1509" s="495">
        <f t="shared" si="45"/>
        <v>100</v>
      </c>
      <c r="H1509" s="631">
        <v>80</v>
      </c>
      <c r="I1509" s="364">
        <f t="shared" si="46"/>
        <v>20</v>
      </c>
    </row>
    <row r="1510" spans="1:9" ht="15">
      <c r="A1510" s="98">
        <v>1502</v>
      </c>
      <c r="B1510" s="629" t="s">
        <v>3626</v>
      </c>
      <c r="C1510" s="629" t="s">
        <v>3627</v>
      </c>
      <c r="D1510" s="634">
        <v>61004048809</v>
      </c>
      <c r="E1510" s="494" t="s">
        <v>828</v>
      </c>
      <c r="F1510" s="98" t="s">
        <v>333</v>
      </c>
      <c r="G1510" s="495">
        <f t="shared" si="45"/>
        <v>100</v>
      </c>
      <c r="H1510" s="631">
        <v>80</v>
      </c>
      <c r="I1510" s="364">
        <f t="shared" si="46"/>
        <v>20</v>
      </c>
    </row>
    <row r="1511" spans="1:9" ht="15">
      <c r="A1511" s="98">
        <v>1503</v>
      </c>
      <c r="B1511" s="629" t="s">
        <v>2977</v>
      </c>
      <c r="C1511" s="629" t="s">
        <v>3628</v>
      </c>
      <c r="D1511" s="634">
        <v>61004072919</v>
      </c>
      <c r="E1511" s="494" t="s">
        <v>828</v>
      </c>
      <c r="F1511" s="98" t="s">
        <v>333</v>
      </c>
      <c r="G1511" s="495">
        <f t="shared" si="45"/>
        <v>100</v>
      </c>
      <c r="H1511" s="631">
        <v>80</v>
      </c>
      <c r="I1511" s="364">
        <f t="shared" si="46"/>
        <v>20</v>
      </c>
    </row>
    <row r="1512" spans="1:9" ht="15">
      <c r="A1512" s="98">
        <v>1504</v>
      </c>
      <c r="B1512" s="629" t="s">
        <v>3629</v>
      </c>
      <c r="C1512" s="629" t="s">
        <v>1075</v>
      </c>
      <c r="D1512" s="634">
        <v>61005008399</v>
      </c>
      <c r="E1512" s="494" t="s">
        <v>828</v>
      </c>
      <c r="F1512" s="98" t="s">
        <v>333</v>
      </c>
      <c r="G1512" s="495">
        <f t="shared" si="45"/>
        <v>100</v>
      </c>
      <c r="H1512" s="631">
        <v>80</v>
      </c>
      <c r="I1512" s="364">
        <f t="shared" si="46"/>
        <v>20</v>
      </c>
    </row>
    <row r="1513" spans="1:9" ht="15">
      <c r="A1513" s="98">
        <v>1505</v>
      </c>
      <c r="B1513" s="629" t="s">
        <v>872</v>
      </c>
      <c r="C1513" s="629" t="s">
        <v>3630</v>
      </c>
      <c r="D1513" s="634">
        <v>61004003529</v>
      </c>
      <c r="E1513" s="494" t="s">
        <v>828</v>
      </c>
      <c r="F1513" s="98" t="s">
        <v>333</v>
      </c>
      <c r="G1513" s="495">
        <f t="shared" si="45"/>
        <v>100</v>
      </c>
      <c r="H1513" s="631">
        <v>80</v>
      </c>
      <c r="I1513" s="364">
        <f t="shared" si="46"/>
        <v>20</v>
      </c>
    </row>
    <row r="1514" spans="1:9" ht="15">
      <c r="A1514" s="98">
        <v>1506</v>
      </c>
      <c r="B1514" s="629" t="s">
        <v>3631</v>
      </c>
      <c r="C1514" s="629" t="s">
        <v>2987</v>
      </c>
      <c r="D1514" s="634">
        <v>61304073850</v>
      </c>
      <c r="E1514" s="494" t="s">
        <v>828</v>
      </c>
      <c r="F1514" s="98" t="s">
        <v>333</v>
      </c>
      <c r="G1514" s="495">
        <f t="shared" si="45"/>
        <v>100</v>
      </c>
      <c r="H1514" s="631">
        <v>80</v>
      </c>
      <c r="I1514" s="364">
        <f t="shared" si="46"/>
        <v>20</v>
      </c>
    </row>
    <row r="1515" spans="1:9" ht="15">
      <c r="A1515" s="98">
        <v>1507</v>
      </c>
      <c r="B1515" s="629" t="s">
        <v>3632</v>
      </c>
      <c r="C1515" s="629" t="s">
        <v>3622</v>
      </c>
      <c r="D1515" s="634">
        <v>61004053683</v>
      </c>
      <c r="E1515" s="494" t="s">
        <v>828</v>
      </c>
      <c r="F1515" s="98" t="s">
        <v>333</v>
      </c>
      <c r="G1515" s="495">
        <f t="shared" si="45"/>
        <v>100</v>
      </c>
      <c r="H1515" s="631">
        <v>80</v>
      </c>
      <c r="I1515" s="364">
        <f t="shared" si="46"/>
        <v>20</v>
      </c>
    </row>
    <row r="1516" spans="1:9" ht="15">
      <c r="A1516" s="98">
        <v>1508</v>
      </c>
      <c r="B1516" s="629" t="s">
        <v>3259</v>
      </c>
      <c r="C1516" s="629" t="s">
        <v>3622</v>
      </c>
      <c r="D1516" s="634">
        <v>61004002827</v>
      </c>
      <c r="E1516" s="494" t="s">
        <v>828</v>
      </c>
      <c r="F1516" s="98" t="s">
        <v>333</v>
      </c>
      <c r="G1516" s="495">
        <f t="shared" si="45"/>
        <v>100</v>
      </c>
      <c r="H1516" s="631">
        <v>80</v>
      </c>
      <c r="I1516" s="364">
        <f t="shared" si="46"/>
        <v>20</v>
      </c>
    </row>
    <row r="1517" spans="1:9" ht="15">
      <c r="A1517" s="98">
        <v>1509</v>
      </c>
      <c r="B1517" s="629" t="s">
        <v>3633</v>
      </c>
      <c r="C1517" s="629" t="s">
        <v>3634</v>
      </c>
      <c r="D1517" s="634">
        <v>61004066822</v>
      </c>
      <c r="E1517" s="494" t="s">
        <v>828</v>
      </c>
      <c r="F1517" s="98" t="s">
        <v>333</v>
      </c>
      <c r="G1517" s="495">
        <f t="shared" si="45"/>
        <v>100</v>
      </c>
      <c r="H1517" s="631">
        <v>80</v>
      </c>
      <c r="I1517" s="364">
        <f t="shared" si="46"/>
        <v>20</v>
      </c>
    </row>
    <row r="1518" spans="1:9" ht="15">
      <c r="A1518" s="98">
        <v>1510</v>
      </c>
      <c r="B1518" s="629" t="s">
        <v>3635</v>
      </c>
      <c r="C1518" s="629" t="s">
        <v>3055</v>
      </c>
      <c r="D1518" s="634">
        <v>61004069957</v>
      </c>
      <c r="E1518" s="494" t="s">
        <v>828</v>
      </c>
      <c r="F1518" s="98" t="s">
        <v>333</v>
      </c>
      <c r="G1518" s="495">
        <f t="shared" si="45"/>
        <v>100</v>
      </c>
      <c r="H1518" s="631">
        <v>80</v>
      </c>
      <c r="I1518" s="364">
        <f t="shared" si="46"/>
        <v>20</v>
      </c>
    </row>
    <row r="1519" spans="1:9" ht="15">
      <c r="A1519" s="98">
        <v>1511</v>
      </c>
      <c r="B1519" s="629" t="s">
        <v>1979</v>
      </c>
      <c r="C1519" s="629" t="s">
        <v>3554</v>
      </c>
      <c r="D1519" s="634">
        <v>61004066833</v>
      </c>
      <c r="E1519" s="494" t="s">
        <v>828</v>
      </c>
      <c r="F1519" s="98" t="s">
        <v>333</v>
      </c>
      <c r="G1519" s="495">
        <f t="shared" si="45"/>
        <v>100</v>
      </c>
      <c r="H1519" s="631">
        <v>80</v>
      </c>
      <c r="I1519" s="364">
        <f t="shared" si="46"/>
        <v>20</v>
      </c>
    </row>
    <row r="1520" spans="1:9" ht="15">
      <c r="A1520" s="98">
        <v>1512</v>
      </c>
      <c r="B1520" s="629" t="s">
        <v>3636</v>
      </c>
      <c r="C1520" s="629" t="s">
        <v>3637</v>
      </c>
      <c r="D1520" s="634">
        <v>19001095858</v>
      </c>
      <c r="E1520" s="494" t="s">
        <v>828</v>
      </c>
      <c r="F1520" s="98" t="s">
        <v>333</v>
      </c>
      <c r="G1520" s="495">
        <f t="shared" si="45"/>
        <v>100</v>
      </c>
      <c r="H1520" s="631">
        <v>80</v>
      </c>
      <c r="I1520" s="364">
        <f t="shared" si="46"/>
        <v>20</v>
      </c>
    </row>
    <row r="1521" spans="1:9" ht="15">
      <c r="A1521" s="98">
        <v>1513</v>
      </c>
      <c r="B1521" s="629" t="s">
        <v>819</v>
      </c>
      <c r="C1521" s="629" t="s">
        <v>3638</v>
      </c>
      <c r="D1521" s="634">
        <v>61004041711</v>
      </c>
      <c r="E1521" s="494" t="s">
        <v>828</v>
      </c>
      <c r="F1521" s="98" t="s">
        <v>333</v>
      </c>
      <c r="G1521" s="495">
        <f t="shared" si="45"/>
        <v>100</v>
      </c>
      <c r="H1521" s="631">
        <v>80</v>
      </c>
      <c r="I1521" s="364">
        <f t="shared" si="46"/>
        <v>20</v>
      </c>
    </row>
    <row r="1522" spans="1:9" ht="15">
      <c r="A1522" s="98">
        <v>1514</v>
      </c>
      <c r="B1522" s="629" t="s">
        <v>3639</v>
      </c>
      <c r="C1522" s="629" t="s">
        <v>1607</v>
      </c>
      <c r="D1522" s="634">
        <v>61004070697</v>
      </c>
      <c r="E1522" s="494" t="s">
        <v>828</v>
      </c>
      <c r="F1522" s="98" t="s">
        <v>333</v>
      </c>
      <c r="G1522" s="495">
        <f t="shared" si="45"/>
        <v>100</v>
      </c>
      <c r="H1522" s="631">
        <v>80</v>
      </c>
      <c r="I1522" s="364">
        <f t="shared" si="46"/>
        <v>20</v>
      </c>
    </row>
    <row r="1523" spans="1:9" ht="15">
      <c r="A1523" s="98">
        <v>1515</v>
      </c>
      <c r="B1523" s="629" t="s">
        <v>1801</v>
      </c>
      <c r="C1523" s="629" t="s">
        <v>3622</v>
      </c>
      <c r="D1523" s="634">
        <v>61004060395</v>
      </c>
      <c r="E1523" s="494" t="s">
        <v>828</v>
      </c>
      <c r="F1523" s="98" t="s">
        <v>333</v>
      </c>
      <c r="G1523" s="495">
        <f t="shared" si="45"/>
        <v>100</v>
      </c>
      <c r="H1523" s="631">
        <v>80</v>
      </c>
      <c r="I1523" s="364">
        <f t="shared" si="46"/>
        <v>20</v>
      </c>
    </row>
    <row r="1524" spans="1:9" ht="15">
      <c r="A1524" s="98">
        <v>1516</v>
      </c>
      <c r="B1524" s="629" t="s">
        <v>825</v>
      </c>
      <c r="C1524" s="629" t="s">
        <v>3450</v>
      </c>
      <c r="D1524" s="634">
        <v>26001022641</v>
      </c>
      <c r="E1524" s="494" t="s">
        <v>828</v>
      </c>
      <c r="F1524" s="98" t="s">
        <v>333</v>
      </c>
      <c r="G1524" s="495">
        <f t="shared" si="45"/>
        <v>100</v>
      </c>
      <c r="H1524" s="631">
        <v>80</v>
      </c>
      <c r="I1524" s="364">
        <f t="shared" si="46"/>
        <v>20</v>
      </c>
    </row>
    <row r="1525" spans="1:9" ht="15">
      <c r="A1525" s="98">
        <v>1517</v>
      </c>
      <c r="B1525" s="629" t="s">
        <v>3560</v>
      </c>
      <c r="C1525" s="629" t="s">
        <v>2145</v>
      </c>
      <c r="D1525" s="634">
        <v>61004070469</v>
      </c>
      <c r="E1525" s="494" t="s">
        <v>828</v>
      </c>
      <c r="F1525" s="98" t="s">
        <v>333</v>
      </c>
      <c r="G1525" s="495">
        <f t="shared" si="45"/>
        <v>100</v>
      </c>
      <c r="H1525" s="631">
        <v>80</v>
      </c>
      <c r="I1525" s="364">
        <f t="shared" si="46"/>
        <v>20</v>
      </c>
    </row>
    <row r="1526" spans="1:9" ht="15">
      <c r="A1526" s="98">
        <v>1518</v>
      </c>
      <c r="B1526" s="629" t="s">
        <v>832</v>
      </c>
      <c r="C1526" s="629" t="s">
        <v>3640</v>
      </c>
      <c r="D1526" s="634">
        <v>61005005096</v>
      </c>
      <c r="E1526" s="494" t="s">
        <v>828</v>
      </c>
      <c r="F1526" s="98" t="s">
        <v>333</v>
      </c>
      <c r="G1526" s="495">
        <f t="shared" si="45"/>
        <v>100</v>
      </c>
      <c r="H1526" s="631">
        <v>80</v>
      </c>
      <c r="I1526" s="364">
        <f t="shared" si="46"/>
        <v>20</v>
      </c>
    </row>
    <row r="1527" spans="1:9" ht="15">
      <c r="A1527" s="98">
        <v>1519</v>
      </c>
      <c r="B1527" s="629" t="s">
        <v>3636</v>
      </c>
      <c r="C1527" s="629" t="s">
        <v>3641</v>
      </c>
      <c r="D1527" s="634">
        <v>61004035549</v>
      </c>
      <c r="E1527" s="494" t="s">
        <v>828</v>
      </c>
      <c r="F1527" s="98" t="s">
        <v>333</v>
      </c>
      <c r="G1527" s="495">
        <f t="shared" si="45"/>
        <v>100</v>
      </c>
      <c r="H1527" s="631">
        <v>80</v>
      </c>
      <c r="I1527" s="364">
        <f t="shared" si="46"/>
        <v>20</v>
      </c>
    </row>
    <row r="1528" spans="1:9" ht="15">
      <c r="A1528" s="98">
        <v>1520</v>
      </c>
      <c r="B1528" s="629" t="s">
        <v>1776</v>
      </c>
      <c r="C1528" s="629" t="s">
        <v>3642</v>
      </c>
      <c r="D1528" s="634">
        <v>61004070069</v>
      </c>
      <c r="E1528" s="494" t="s">
        <v>828</v>
      </c>
      <c r="F1528" s="98" t="s">
        <v>333</v>
      </c>
      <c r="G1528" s="495">
        <f t="shared" si="45"/>
        <v>100</v>
      </c>
      <c r="H1528" s="631">
        <v>80</v>
      </c>
      <c r="I1528" s="364">
        <f t="shared" si="46"/>
        <v>20</v>
      </c>
    </row>
    <row r="1529" spans="1:9" ht="15">
      <c r="A1529" s="98">
        <v>1521</v>
      </c>
      <c r="B1529" s="629" t="s">
        <v>3259</v>
      </c>
      <c r="C1529" s="629" t="s">
        <v>1702</v>
      </c>
      <c r="D1529" s="634">
        <v>61004050104</v>
      </c>
      <c r="E1529" s="494" t="s">
        <v>828</v>
      </c>
      <c r="F1529" s="98" t="s">
        <v>333</v>
      </c>
      <c r="G1529" s="495">
        <f t="shared" si="45"/>
        <v>100</v>
      </c>
      <c r="H1529" s="631">
        <v>80</v>
      </c>
      <c r="I1529" s="364">
        <f t="shared" si="46"/>
        <v>20</v>
      </c>
    </row>
    <row r="1530" spans="1:9" ht="15">
      <c r="A1530" s="98">
        <v>1522</v>
      </c>
      <c r="B1530" s="629" t="s">
        <v>3643</v>
      </c>
      <c r="C1530" s="629" t="s">
        <v>1131</v>
      </c>
      <c r="D1530" s="634">
        <v>61004051054</v>
      </c>
      <c r="E1530" s="494" t="s">
        <v>828</v>
      </c>
      <c r="F1530" s="98" t="s">
        <v>333</v>
      </c>
      <c r="G1530" s="495">
        <f t="shared" si="45"/>
        <v>100</v>
      </c>
      <c r="H1530" s="631">
        <v>80</v>
      </c>
      <c r="I1530" s="364">
        <f t="shared" si="46"/>
        <v>20</v>
      </c>
    </row>
    <row r="1531" spans="1:9" ht="15">
      <c r="A1531" s="98">
        <v>1523</v>
      </c>
      <c r="B1531" s="629" t="s">
        <v>3523</v>
      </c>
      <c r="C1531" s="629" t="s">
        <v>3644</v>
      </c>
      <c r="D1531" s="634">
        <v>61005010168</v>
      </c>
      <c r="E1531" s="494" t="s">
        <v>828</v>
      </c>
      <c r="F1531" s="98" t="s">
        <v>333</v>
      </c>
      <c r="G1531" s="495">
        <f t="shared" si="45"/>
        <v>100</v>
      </c>
      <c r="H1531" s="631">
        <v>80</v>
      </c>
      <c r="I1531" s="364">
        <f t="shared" si="46"/>
        <v>20</v>
      </c>
    </row>
    <row r="1532" spans="1:9" ht="15">
      <c r="A1532" s="98">
        <v>1524</v>
      </c>
      <c r="B1532" s="629" t="s">
        <v>3645</v>
      </c>
      <c r="C1532" s="629" t="s">
        <v>3646</v>
      </c>
      <c r="D1532" s="634">
        <v>61004032771</v>
      </c>
      <c r="E1532" s="494" t="s">
        <v>828</v>
      </c>
      <c r="F1532" s="98" t="s">
        <v>333</v>
      </c>
      <c r="G1532" s="495">
        <f t="shared" si="45"/>
        <v>100</v>
      </c>
      <c r="H1532" s="631">
        <v>80</v>
      </c>
      <c r="I1532" s="364">
        <f t="shared" si="46"/>
        <v>20</v>
      </c>
    </row>
    <row r="1533" spans="1:9" ht="15">
      <c r="A1533" s="98">
        <v>1525</v>
      </c>
      <c r="B1533" s="629" t="s">
        <v>3375</v>
      </c>
      <c r="C1533" s="629" t="s">
        <v>1103</v>
      </c>
      <c r="D1533" s="634">
        <v>57001009945</v>
      </c>
      <c r="E1533" s="494" t="s">
        <v>828</v>
      </c>
      <c r="F1533" s="98" t="s">
        <v>333</v>
      </c>
      <c r="G1533" s="495">
        <f t="shared" ref="G1533:G1596" si="47">H1533/0.8</f>
        <v>100</v>
      </c>
      <c r="H1533" s="631">
        <v>80</v>
      </c>
      <c r="I1533" s="364">
        <f t="shared" ref="I1533:I1596" si="48">H1533*0.25</f>
        <v>20</v>
      </c>
    </row>
    <row r="1534" spans="1:9" ht="15">
      <c r="A1534" s="98">
        <v>1526</v>
      </c>
      <c r="B1534" s="629" t="s">
        <v>3358</v>
      </c>
      <c r="C1534" s="629" t="s">
        <v>3637</v>
      </c>
      <c r="D1534" s="634">
        <v>61004069777</v>
      </c>
      <c r="E1534" s="494" t="s">
        <v>828</v>
      </c>
      <c r="F1534" s="98" t="s">
        <v>333</v>
      </c>
      <c r="G1534" s="495">
        <f t="shared" si="47"/>
        <v>100</v>
      </c>
      <c r="H1534" s="631">
        <v>80</v>
      </c>
      <c r="I1534" s="364">
        <f t="shared" si="48"/>
        <v>20</v>
      </c>
    </row>
    <row r="1535" spans="1:9" ht="15">
      <c r="A1535" s="98">
        <v>1527</v>
      </c>
      <c r="B1535" s="629" t="s">
        <v>1875</v>
      </c>
      <c r="C1535" s="629" t="s">
        <v>3647</v>
      </c>
      <c r="D1535" s="634">
        <v>61004031855</v>
      </c>
      <c r="E1535" s="494" t="s">
        <v>828</v>
      </c>
      <c r="F1535" s="98" t="s">
        <v>333</v>
      </c>
      <c r="G1535" s="495">
        <f t="shared" si="47"/>
        <v>100</v>
      </c>
      <c r="H1535" s="631">
        <v>80</v>
      </c>
      <c r="I1535" s="364">
        <f t="shared" si="48"/>
        <v>20</v>
      </c>
    </row>
    <row r="1536" spans="1:9" ht="15">
      <c r="A1536" s="98">
        <v>1528</v>
      </c>
      <c r="B1536" s="629" t="s">
        <v>3648</v>
      </c>
      <c r="C1536" s="629" t="s">
        <v>3649</v>
      </c>
      <c r="D1536" s="634">
        <v>61004014469</v>
      </c>
      <c r="E1536" s="494" t="s">
        <v>828</v>
      </c>
      <c r="F1536" s="98" t="s">
        <v>333</v>
      </c>
      <c r="G1536" s="495">
        <f t="shared" si="47"/>
        <v>100</v>
      </c>
      <c r="H1536" s="631">
        <v>80</v>
      </c>
      <c r="I1536" s="364">
        <f t="shared" si="48"/>
        <v>20</v>
      </c>
    </row>
    <row r="1537" spans="1:9" ht="15">
      <c r="A1537" s="98">
        <v>1529</v>
      </c>
      <c r="B1537" s="629" t="s">
        <v>1752</v>
      </c>
      <c r="C1537" s="629" t="s">
        <v>3650</v>
      </c>
      <c r="D1537" s="634">
        <v>61004063129</v>
      </c>
      <c r="E1537" s="494" t="s">
        <v>828</v>
      </c>
      <c r="F1537" s="98" t="s">
        <v>333</v>
      </c>
      <c r="G1537" s="495">
        <f t="shared" si="47"/>
        <v>100</v>
      </c>
      <c r="H1537" s="631">
        <v>80</v>
      </c>
      <c r="I1537" s="364">
        <f t="shared" si="48"/>
        <v>20</v>
      </c>
    </row>
    <row r="1538" spans="1:9" ht="15">
      <c r="A1538" s="98">
        <v>1530</v>
      </c>
      <c r="B1538" s="629" t="s">
        <v>1752</v>
      </c>
      <c r="C1538" s="629" t="s">
        <v>2145</v>
      </c>
      <c r="D1538" s="634">
        <v>61004065205</v>
      </c>
      <c r="E1538" s="494" t="s">
        <v>828</v>
      </c>
      <c r="F1538" s="98" t="s">
        <v>333</v>
      </c>
      <c r="G1538" s="495">
        <f t="shared" si="47"/>
        <v>100</v>
      </c>
      <c r="H1538" s="631">
        <v>80</v>
      </c>
      <c r="I1538" s="364">
        <f t="shared" si="48"/>
        <v>20</v>
      </c>
    </row>
    <row r="1539" spans="1:9" ht="15">
      <c r="A1539" s="98">
        <v>1531</v>
      </c>
      <c r="B1539" s="629" t="s">
        <v>1801</v>
      </c>
      <c r="C1539" s="629" t="s">
        <v>3651</v>
      </c>
      <c r="D1539" s="634">
        <v>61004068830</v>
      </c>
      <c r="E1539" s="494" t="s">
        <v>828</v>
      </c>
      <c r="F1539" s="98" t="s">
        <v>333</v>
      </c>
      <c r="G1539" s="495">
        <f t="shared" si="47"/>
        <v>100</v>
      </c>
      <c r="H1539" s="631">
        <v>80</v>
      </c>
      <c r="I1539" s="364">
        <f t="shared" si="48"/>
        <v>20</v>
      </c>
    </row>
    <row r="1540" spans="1:9" ht="15">
      <c r="A1540" s="98">
        <v>1532</v>
      </c>
      <c r="B1540" s="629" t="s">
        <v>3141</v>
      </c>
      <c r="C1540" s="629" t="s">
        <v>3652</v>
      </c>
      <c r="D1540" s="634">
        <v>61004011881</v>
      </c>
      <c r="E1540" s="494" t="s">
        <v>828</v>
      </c>
      <c r="F1540" s="98" t="s">
        <v>333</v>
      </c>
      <c r="G1540" s="495">
        <f t="shared" si="47"/>
        <v>100</v>
      </c>
      <c r="H1540" s="631">
        <v>80</v>
      </c>
      <c r="I1540" s="364">
        <f t="shared" si="48"/>
        <v>20</v>
      </c>
    </row>
    <row r="1541" spans="1:9" ht="15">
      <c r="A1541" s="98">
        <v>1533</v>
      </c>
      <c r="B1541" s="629" t="s">
        <v>3653</v>
      </c>
      <c r="C1541" s="629" t="s">
        <v>3654</v>
      </c>
      <c r="D1541" s="634">
        <v>61004008029</v>
      </c>
      <c r="E1541" s="494" t="s">
        <v>828</v>
      </c>
      <c r="F1541" s="98" t="s">
        <v>333</v>
      </c>
      <c r="G1541" s="495">
        <f t="shared" si="47"/>
        <v>100</v>
      </c>
      <c r="H1541" s="631">
        <v>80</v>
      </c>
      <c r="I1541" s="364">
        <f t="shared" si="48"/>
        <v>20</v>
      </c>
    </row>
    <row r="1542" spans="1:9" ht="15">
      <c r="A1542" s="98">
        <v>1534</v>
      </c>
      <c r="B1542" s="629" t="s">
        <v>551</v>
      </c>
      <c r="C1542" s="629" t="s">
        <v>2037</v>
      </c>
      <c r="D1542" s="634">
        <v>61004052724</v>
      </c>
      <c r="E1542" s="494" t="s">
        <v>828</v>
      </c>
      <c r="F1542" s="98" t="s">
        <v>333</v>
      </c>
      <c r="G1542" s="495">
        <f t="shared" si="47"/>
        <v>100</v>
      </c>
      <c r="H1542" s="631">
        <v>80</v>
      </c>
      <c r="I1542" s="364">
        <f t="shared" si="48"/>
        <v>20</v>
      </c>
    </row>
    <row r="1543" spans="1:9" ht="15">
      <c r="A1543" s="98">
        <v>1535</v>
      </c>
      <c r="B1543" s="629" t="s">
        <v>3655</v>
      </c>
      <c r="C1543" s="629" t="s">
        <v>3244</v>
      </c>
      <c r="D1543" s="634">
        <v>61004061575</v>
      </c>
      <c r="E1543" s="494" t="s">
        <v>828</v>
      </c>
      <c r="F1543" s="98" t="s">
        <v>333</v>
      </c>
      <c r="G1543" s="495">
        <f t="shared" si="47"/>
        <v>100</v>
      </c>
      <c r="H1543" s="631">
        <v>80</v>
      </c>
      <c r="I1543" s="364">
        <f t="shared" si="48"/>
        <v>20</v>
      </c>
    </row>
    <row r="1544" spans="1:9" ht="15">
      <c r="A1544" s="98">
        <v>1536</v>
      </c>
      <c r="B1544" s="629" t="s">
        <v>832</v>
      </c>
      <c r="C1544" s="629" t="s">
        <v>2037</v>
      </c>
      <c r="D1544" s="634">
        <v>61004038537</v>
      </c>
      <c r="E1544" s="494" t="s">
        <v>828</v>
      </c>
      <c r="F1544" s="98" t="s">
        <v>333</v>
      </c>
      <c r="G1544" s="495">
        <f t="shared" si="47"/>
        <v>100</v>
      </c>
      <c r="H1544" s="631">
        <v>80</v>
      </c>
      <c r="I1544" s="364">
        <f t="shared" si="48"/>
        <v>20</v>
      </c>
    </row>
    <row r="1545" spans="1:9" ht="15">
      <c r="A1545" s="98">
        <v>1537</v>
      </c>
      <c r="B1545" s="629" t="s">
        <v>832</v>
      </c>
      <c r="C1545" s="629" t="s">
        <v>2145</v>
      </c>
      <c r="D1545" s="630" t="s">
        <v>3656</v>
      </c>
      <c r="E1545" s="494" t="s">
        <v>828</v>
      </c>
      <c r="F1545" s="98" t="s">
        <v>333</v>
      </c>
      <c r="G1545" s="495">
        <f t="shared" si="47"/>
        <v>150</v>
      </c>
      <c r="H1545" s="631">
        <v>120</v>
      </c>
      <c r="I1545" s="364">
        <f t="shared" si="48"/>
        <v>30</v>
      </c>
    </row>
    <row r="1546" spans="1:9" ht="15">
      <c r="A1546" s="98">
        <v>1538</v>
      </c>
      <c r="B1546" s="629" t="s">
        <v>3657</v>
      </c>
      <c r="C1546" s="629" t="s">
        <v>1001</v>
      </c>
      <c r="D1546" s="634">
        <v>61010005834</v>
      </c>
      <c r="E1546" s="494" t="s">
        <v>828</v>
      </c>
      <c r="F1546" s="98" t="s">
        <v>333</v>
      </c>
      <c r="G1546" s="495">
        <f t="shared" si="47"/>
        <v>100</v>
      </c>
      <c r="H1546" s="631">
        <v>80</v>
      </c>
      <c r="I1546" s="364">
        <f t="shared" si="48"/>
        <v>20</v>
      </c>
    </row>
    <row r="1547" spans="1:9" ht="15">
      <c r="A1547" s="98">
        <v>1539</v>
      </c>
      <c r="B1547" s="629" t="s">
        <v>872</v>
      </c>
      <c r="C1547" s="629" t="s">
        <v>2836</v>
      </c>
      <c r="D1547" s="634">
        <v>61010001023</v>
      </c>
      <c r="E1547" s="494" t="s">
        <v>828</v>
      </c>
      <c r="F1547" s="98" t="s">
        <v>333</v>
      </c>
      <c r="G1547" s="495">
        <f t="shared" si="47"/>
        <v>100</v>
      </c>
      <c r="H1547" s="631">
        <v>80</v>
      </c>
      <c r="I1547" s="364">
        <f t="shared" si="48"/>
        <v>20</v>
      </c>
    </row>
    <row r="1548" spans="1:9" ht="15">
      <c r="A1548" s="98">
        <v>1540</v>
      </c>
      <c r="B1548" s="629" t="s">
        <v>3658</v>
      </c>
      <c r="C1548" s="629" t="s">
        <v>3437</v>
      </c>
      <c r="D1548" s="634">
        <v>61010017390</v>
      </c>
      <c r="E1548" s="494" t="s">
        <v>828</v>
      </c>
      <c r="F1548" s="98" t="s">
        <v>333</v>
      </c>
      <c r="G1548" s="495">
        <f t="shared" si="47"/>
        <v>100</v>
      </c>
      <c r="H1548" s="631">
        <v>80</v>
      </c>
      <c r="I1548" s="364">
        <f t="shared" si="48"/>
        <v>20</v>
      </c>
    </row>
    <row r="1549" spans="1:9" ht="15">
      <c r="A1549" s="98">
        <v>1541</v>
      </c>
      <c r="B1549" s="629" t="s">
        <v>1468</v>
      </c>
      <c r="C1549" s="629" t="s">
        <v>3659</v>
      </c>
      <c r="D1549" s="634">
        <v>61002010123</v>
      </c>
      <c r="E1549" s="494" t="s">
        <v>828</v>
      </c>
      <c r="F1549" s="98" t="s">
        <v>333</v>
      </c>
      <c r="G1549" s="495">
        <f t="shared" si="47"/>
        <v>100</v>
      </c>
      <c r="H1549" s="631">
        <v>80</v>
      </c>
      <c r="I1549" s="364">
        <f t="shared" si="48"/>
        <v>20</v>
      </c>
    </row>
    <row r="1550" spans="1:9" ht="15">
      <c r="A1550" s="98">
        <v>1542</v>
      </c>
      <c r="B1550" s="629" t="s">
        <v>1097</v>
      </c>
      <c r="C1550" s="629" t="s">
        <v>3660</v>
      </c>
      <c r="D1550" s="634">
        <v>61006014328</v>
      </c>
      <c r="E1550" s="494" t="s">
        <v>828</v>
      </c>
      <c r="F1550" s="98" t="s">
        <v>333</v>
      </c>
      <c r="G1550" s="495">
        <f t="shared" si="47"/>
        <v>100</v>
      </c>
      <c r="H1550" s="631">
        <v>80</v>
      </c>
      <c r="I1550" s="364">
        <f t="shared" si="48"/>
        <v>20</v>
      </c>
    </row>
    <row r="1551" spans="1:9" ht="15">
      <c r="A1551" s="98">
        <v>1543</v>
      </c>
      <c r="B1551" s="629" t="s">
        <v>3259</v>
      </c>
      <c r="C1551" s="629" t="s">
        <v>1607</v>
      </c>
      <c r="D1551" s="634">
        <v>61010018504</v>
      </c>
      <c r="E1551" s="494" t="s">
        <v>828</v>
      </c>
      <c r="F1551" s="98" t="s">
        <v>333</v>
      </c>
      <c r="G1551" s="495">
        <f t="shared" si="47"/>
        <v>100</v>
      </c>
      <c r="H1551" s="631">
        <v>80</v>
      </c>
      <c r="I1551" s="364">
        <f t="shared" si="48"/>
        <v>20</v>
      </c>
    </row>
    <row r="1552" spans="1:9" ht="15">
      <c r="A1552" s="98">
        <v>1544</v>
      </c>
      <c r="B1552" s="629" t="s">
        <v>1689</v>
      </c>
      <c r="C1552" s="629" t="s">
        <v>3661</v>
      </c>
      <c r="D1552" s="634">
        <v>61010017885</v>
      </c>
      <c r="E1552" s="494" t="s">
        <v>828</v>
      </c>
      <c r="F1552" s="98" t="s">
        <v>333</v>
      </c>
      <c r="G1552" s="495">
        <f t="shared" si="47"/>
        <v>100</v>
      </c>
      <c r="H1552" s="631">
        <v>80</v>
      </c>
      <c r="I1552" s="364">
        <f t="shared" si="48"/>
        <v>20</v>
      </c>
    </row>
    <row r="1553" spans="1:9" ht="15">
      <c r="A1553" s="98">
        <v>1545</v>
      </c>
      <c r="B1553" s="629" t="s">
        <v>3662</v>
      </c>
      <c r="C1553" s="632" t="s">
        <v>1607</v>
      </c>
      <c r="D1553" s="634">
        <v>61010007887</v>
      </c>
      <c r="E1553" s="494" t="s">
        <v>828</v>
      </c>
      <c r="F1553" s="98" t="s">
        <v>333</v>
      </c>
      <c r="G1553" s="495">
        <f t="shared" si="47"/>
        <v>100</v>
      </c>
      <c r="H1553" s="631">
        <v>80</v>
      </c>
      <c r="I1553" s="364">
        <f t="shared" si="48"/>
        <v>20</v>
      </c>
    </row>
    <row r="1554" spans="1:9" ht="15">
      <c r="A1554" s="98">
        <v>1546</v>
      </c>
      <c r="B1554" s="629" t="s">
        <v>3663</v>
      </c>
      <c r="C1554" s="629" t="s">
        <v>3664</v>
      </c>
      <c r="D1554" s="634">
        <v>61010018631</v>
      </c>
      <c r="E1554" s="494" t="s">
        <v>828</v>
      </c>
      <c r="F1554" s="98" t="s">
        <v>333</v>
      </c>
      <c r="G1554" s="495">
        <f t="shared" si="47"/>
        <v>100</v>
      </c>
      <c r="H1554" s="631">
        <v>80</v>
      </c>
      <c r="I1554" s="364">
        <f t="shared" si="48"/>
        <v>20</v>
      </c>
    </row>
    <row r="1555" spans="1:9" ht="15">
      <c r="A1555" s="98">
        <v>1547</v>
      </c>
      <c r="B1555" s="629" t="s">
        <v>3665</v>
      </c>
      <c r="C1555" s="629" t="s">
        <v>3229</v>
      </c>
      <c r="D1555" s="634">
        <v>61006024080</v>
      </c>
      <c r="E1555" s="494" t="s">
        <v>828</v>
      </c>
      <c r="F1555" s="98" t="s">
        <v>333</v>
      </c>
      <c r="G1555" s="495">
        <f t="shared" si="47"/>
        <v>100</v>
      </c>
      <c r="H1555" s="631">
        <v>80</v>
      </c>
      <c r="I1555" s="364">
        <f t="shared" si="48"/>
        <v>20</v>
      </c>
    </row>
    <row r="1556" spans="1:9" ht="15">
      <c r="A1556" s="98">
        <v>1548</v>
      </c>
      <c r="B1556" s="629" t="s">
        <v>3595</v>
      </c>
      <c r="C1556" s="629" t="s">
        <v>3666</v>
      </c>
      <c r="D1556" s="634">
        <v>61010008504</v>
      </c>
      <c r="E1556" s="494" t="s">
        <v>828</v>
      </c>
      <c r="F1556" s="98" t="s">
        <v>333</v>
      </c>
      <c r="G1556" s="495">
        <f t="shared" si="47"/>
        <v>100</v>
      </c>
      <c r="H1556" s="631">
        <v>80</v>
      </c>
      <c r="I1556" s="364">
        <f t="shared" si="48"/>
        <v>20</v>
      </c>
    </row>
    <row r="1557" spans="1:9" ht="15">
      <c r="A1557" s="98">
        <v>1549</v>
      </c>
      <c r="B1557" s="629" t="s">
        <v>2865</v>
      </c>
      <c r="C1557" s="632" t="s">
        <v>3667</v>
      </c>
      <c r="D1557" s="634">
        <v>61010020497</v>
      </c>
      <c r="E1557" s="494" t="s">
        <v>828</v>
      </c>
      <c r="F1557" s="98" t="s">
        <v>333</v>
      </c>
      <c r="G1557" s="495">
        <f t="shared" si="47"/>
        <v>100</v>
      </c>
      <c r="H1557" s="631">
        <v>80</v>
      </c>
      <c r="I1557" s="364">
        <f t="shared" si="48"/>
        <v>20</v>
      </c>
    </row>
    <row r="1558" spans="1:9" ht="15">
      <c r="A1558" s="98">
        <v>1550</v>
      </c>
      <c r="B1558" s="629" t="s">
        <v>3668</v>
      </c>
      <c r="C1558" s="629" t="s">
        <v>2987</v>
      </c>
      <c r="D1558" s="634">
        <v>61010016091</v>
      </c>
      <c r="E1558" s="494" t="s">
        <v>828</v>
      </c>
      <c r="F1558" s="98" t="s">
        <v>333</v>
      </c>
      <c r="G1558" s="495">
        <f t="shared" si="47"/>
        <v>100</v>
      </c>
      <c r="H1558" s="631">
        <v>80</v>
      </c>
      <c r="I1558" s="364">
        <f t="shared" si="48"/>
        <v>20</v>
      </c>
    </row>
    <row r="1559" spans="1:9" ht="15">
      <c r="A1559" s="98">
        <v>1551</v>
      </c>
      <c r="B1559" s="629" t="s">
        <v>3527</v>
      </c>
      <c r="C1559" s="629" t="s">
        <v>3650</v>
      </c>
      <c r="D1559" s="634">
        <v>61010005183</v>
      </c>
      <c r="E1559" s="494" t="s">
        <v>828</v>
      </c>
      <c r="F1559" s="98" t="s">
        <v>333</v>
      </c>
      <c r="G1559" s="495">
        <f t="shared" si="47"/>
        <v>100</v>
      </c>
      <c r="H1559" s="631">
        <v>80</v>
      </c>
      <c r="I1559" s="364">
        <f t="shared" si="48"/>
        <v>20</v>
      </c>
    </row>
    <row r="1560" spans="1:9" ht="15">
      <c r="A1560" s="98">
        <v>1552</v>
      </c>
      <c r="B1560" s="629" t="s">
        <v>3383</v>
      </c>
      <c r="C1560" s="629" t="s">
        <v>3393</v>
      </c>
      <c r="D1560" s="634">
        <v>61001060054</v>
      </c>
      <c r="E1560" s="494" t="s">
        <v>828</v>
      </c>
      <c r="F1560" s="98" t="s">
        <v>333</v>
      </c>
      <c r="G1560" s="495">
        <f t="shared" si="47"/>
        <v>100</v>
      </c>
      <c r="H1560" s="631">
        <v>80</v>
      </c>
      <c r="I1560" s="364">
        <f t="shared" si="48"/>
        <v>20</v>
      </c>
    </row>
    <row r="1561" spans="1:9" ht="15">
      <c r="A1561" s="98">
        <v>1553</v>
      </c>
      <c r="B1561" s="629" t="s">
        <v>3669</v>
      </c>
      <c r="C1561" s="629" t="s">
        <v>3670</v>
      </c>
      <c r="D1561" s="634">
        <v>61010010870</v>
      </c>
      <c r="E1561" s="494" t="s">
        <v>828</v>
      </c>
      <c r="F1561" s="98" t="s">
        <v>333</v>
      </c>
      <c r="G1561" s="495">
        <f t="shared" si="47"/>
        <v>100</v>
      </c>
      <c r="H1561" s="631">
        <v>80</v>
      </c>
      <c r="I1561" s="364">
        <f t="shared" si="48"/>
        <v>20</v>
      </c>
    </row>
    <row r="1562" spans="1:9" ht="15">
      <c r="A1562" s="98">
        <v>1554</v>
      </c>
      <c r="B1562" s="629" t="s">
        <v>3597</v>
      </c>
      <c r="C1562" s="629" t="s">
        <v>3244</v>
      </c>
      <c r="D1562" s="634">
        <v>61010011292</v>
      </c>
      <c r="E1562" s="494" t="s">
        <v>828</v>
      </c>
      <c r="F1562" s="98" t="s">
        <v>333</v>
      </c>
      <c r="G1562" s="495">
        <f t="shared" si="47"/>
        <v>100</v>
      </c>
      <c r="H1562" s="631">
        <v>80</v>
      </c>
      <c r="I1562" s="364">
        <f t="shared" si="48"/>
        <v>20</v>
      </c>
    </row>
    <row r="1563" spans="1:9" ht="15">
      <c r="A1563" s="98">
        <v>1555</v>
      </c>
      <c r="B1563" s="629" t="s">
        <v>1839</v>
      </c>
      <c r="C1563" s="629" t="s">
        <v>3244</v>
      </c>
      <c r="D1563" s="634">
        <v>61010002119</v>
      </c>
      <c r="E1563" s="494" t="s">
        <v>828</v>
      </c>
      <c r="F1563" s="98" t="s">
        <v>333</v>
      </c>
      <c r="G1563" s="495">
        <f t="shared" si="47"/>
        <v>100</v>
      </c>
      <c r="H1563" s="631">
        <v>80</v>
      </c>
      <c r="I1563" s="364">
        <f t="shared" si="48"/>
        <v>20</v>
      </c>
    </row>
    <row r="1564" spans="1:9" ht="15">
      <c r="A1564" s="98">
        <v>1556</v>
      </c>
      <c r="B1564" s="629" t="s">
        <v>1689</v>
      </c>
      <c r="C1564" s="629" t="s">
        <v>2939</v>
      </c>
      <c r="D1564" s="634">
        <v>61010012342</v>
      </c>
      <c r="E1564" s="494" t="s">
        <v>828</v>
      </c>
      <c r="F1564" s="98" t="s">
        <v>333</v>
      </c>
      <c r="G1564" s="495">
        <f t="shared" si="47"/>
        <v>100</v>
      </c>
      <c r="H1564" s="631">
        <v>80</v>
      </c>
      <c r="I1564" s="364">
        <f t="shared" si="48"/>
        <v>20</v>
      </c>
    </row>
    <row r="1565" spans="1:9" ht="15">
      <c r="A1565" s="98">
        <v>1557</v>
      </c>
      <c r="B1565" s="629" t="s">
        <v>1090</v>
      </c>
      <c r="C1565" s="632" t="s">
        <v>1702</v>
      </c>
      <c r="D1565" s="634">
        <v>61010018892</v>
      </c>
      <c r="E1565" s="494" t="s">
        <v>828</v>
      </c>
      <c r="F1565" s="98" t="s">
        <v>333</v>
      </c>
      <c r="G1565" s="495">
        <f t="shared" si="47"/>
        <v>100</v>
      </c>
      <c r="H1565" s="631">
        <v>80</v>
      </c>
      <c r="I1565" s="364">
        <f t="shared" si="48"/>
        <v>20</v>
      </c>
    </row>
    <row r="1566" spans="1:9" ht="15">
      <c r="A1566" s="98">
        <v>1558</v>
      </c>
      <c r="B1566" s="629" t="s">
        <v>3671</v>
      </c>
      <c r="C1566" s="629" t="s">
        <v>3661</v>
      </c>
      <c r="D1566" s="634">
        <v>61010009141</v>
      </c>
      <c r="E1566" s="494" t="s">
        <v>828</v>
      </c>
      <c r="F1566" s="98" t="s">
        <v>333</v>
      </c>
      <c r="G1566" s="495">
        <f t="shared" si="47"/>
        <v>100</v>
      </c>
      <c r="H1566" s="631">
        <v>80</v>
      </c>
      <c r="I1566" s="364">
        <f t="shared" si="48"/>
        <v>20</v>
      </c>
    </row>
    <row r="1567" spans="1:9" ht="15">
      <c r="A1567" s="98">
        <v>1559</v>
      </c>
      <c r="B1567" s="629" t="s">
        <v>3672</v>
      </c>
      <c r="C1567" s="629" t="s">
        <v>1720</v>
      </c>
      <c r="D1567" s="634">
        <v>61010001193</v>
      </c>
      <c r="E1567" s="494" t="s">
        <v>828</v>
      </c>
      <c r="F1567" s="98" t="s">
        <v>333</v>
      </c>
      <c r="G1567" s="495">
        <f t="shared" si="47"/>
        <v>100</v>
      </c>
      <c r="H1567" s="631">
        <v>80</v>
      </c>
      <c r="I1567" s="364">
        <f t="shared" si="48"/>
        <v>20</v>
      </c>
    </row>
    <row r="1568" spans="1:9" ht="15">
      <c r="A1568" s="98">
        <v>1560</v>
      </c>
      <c r="B1568" s="629" t="s">
        <v>3673</v>
      </c>
      <c r="C1568" s="629" t="s">
        <v>977</v>
      </c>
      <c r="D1568" s="634">
        <v>61010015019</v>
      </c>
      <c r="E1568" s="494" t="s">
        <v>828</v>
      </c>
      <c r="F1568" s="98" t="s">
        <v>333</v>
      </c>
      <c r="G1568" s="495">
        <f t="shared" si="47"/>
        <v>100</v>
      </c>
      <c r="H1568" s="631">
        <v>80</v>
      </c>
      <c r="I1568" s="364">
        <f t="shared" si="48"/>
        <v>20</v>
      </c>
    </row>
    <row r="1569" spans="1:9" ht="15">
      <c r="A1569" s="98">
        <v>1561</v>
      </c>
      <c r="B1569" s="629" t="s">
        <v>3674</v>
      </c>
      <c r="C1569" s="629" t="s">
        <v>3593</v>
      </c>
      <c r="D1569" s="634">
        <v>61010014108</v>
      </c>
      <c r="E1569" s="494" t="s">
        <v>828</v>
      </c>
      <c r="F1569" s="98" t="s">
        <v>333</v>
      </c>
      <c r="G1569" s="495">
        <f t="shared" si="47"/>
        <v>100</v>
      </c>
      <c r="H1569" s="631">
        <v>80</v>
      </c>
      <c r="I1569" s="364">
        <f t="shared" si="48"/>
        <v>20</v>
      </c>
    </row>
    <row r="1570" spans="1:9" ht="15">
      <c r="A1570" s="98">
        <v>1562</v>
      </c>
      <c r="B1570" s="629" t="s">
        <v>2405</v>
      </c>
      <c r="C1570" s="629" t="s">
        <v>3675</v>
      </c>
      <c r="D1570" s="634">
        <v>61010004859</v>
      </c>
      <c r="E1570" s="494" t="s">
        <v>828</v>
      </c>
      <c r="F1570" s="98" t="s">
        <v>333</v>
      </c>
      <c r="G1570" s="495">
        <f t="shared" si="47"/>
        <v>100</v>
      </c>
      <c r="H1570" s="631">
        <v>80</v>
      </c>
      <c r="I1570" s="364">
        <f t="shared" si="48"/>
        <v>20</v>
      </c>
    </row>
    <row r="1571" spans="1:9" ht="15">
      <c r="A1571" s="98">
        <v>1563</v>
      </c>
      <c r="B1571" s="629" t="s">
        <v>3342</v>
      </c>
      <c r="C1571" s="629" t="s">
        <v>2987</v>
      </c>
      <c r="D1571" s="634">
        <v>61010016548</v>
      </c>
      <c r="E1571" s="494" t="s">
        <v>828</v>
      </c>
      <c r="F1571" s="98" t="s">
        <v>333</v>
      </c>
      <c r="G1571" s="495">
        <f t="shared" si="47"/>
        <v>100</v>
      </c>
      <c r="H1571" s="631">
        <v>80</v>
      </c>
      <c r="I1571" s="364">
        <f t="shared" si="48"/>
        <v>20</v>
      </c>
    </row>
    <row r="1572" spans="1:9" ht="15">
      <c r="A1572" s="98">
        <v>1564</v>
      </c>
      <c r="B1572" s="629" t="s">
        <v>3676</v>
      </c>
      <c r="C1572" s="629" t="s">
        <v>3661</v>
      </c>
      <c r="D1572" s="634">
        <v>61010015463</v>
      </c>
      <c r="E1572" s="494" t="s">
        <v>828</v>
      </c>
      <c r="F1572" s="98" t="s">
        <v>333</v>
      </c>
      <c r="G1572" s="495">
        <f t="shared" si="47"/>
        <v>100</v>
      </c>
      <c r="H1572" s="631">
        <v>80</v>
      </c>
      <c r="I1572" s="364">
        <f t="shared" si="48"/>
        <v>20</v>
      </c>
    </row>
    <row r="1573" spans="1:9" ht="15">
      <c r="A1573" s="98">
        <v>1565</v>
      </c>
      <c r="B1573" s="629" t="s">
        <v>3677</v>
      </c>
      <c r="C1573" s="629" t="s">
        <v>1121</v>
      </c>
      <c r="D1573" s="634">
        <v>61009019431</v>
      </c>
      <c r="E1573" s="494" t="s">
        <v>828</v>
      </c>
      <c r="F1573" s="98" t="s">
        <v>333</v>
      </c>
      <c r="G1573" s="495">
        <f t="shared" si="47"/>
        <v>100</v>
      </c>
      <c r="H1573" s="631">
        <v>80</v>
      </c>
      <c r="I1573" s="364">
        <f t="shared" si="48"/>
        <v>20</v>
      </c>
    </row>
    <row r="1574" spans="1:9" ht="15">
      <c r="A1574" s="98">
        <v>1566</v>
      </c>
      <c r="B1574" s="629" t="s">
        <v>3597</v>
      </c>
      <c r="C1574" s="629" t="s">
        <v>3678</v>
      </c>
      <c r="D1574" s="634">
        <v>61010012984</v>
      </c>
      <c r="E1574" s="494" t="s">
        <v>828</v>
      </c>
      <c r="F1574" s="98" t="s">
        <v>333</v>
      </c>
      <c r="G1574" s="495">
        <f t="shared" si="47"/>
        <v>100</v>
      </c>
      <c r="H1574" s="631">
        <v>80</v>
      </c>
      <c r="I1574" s="364">
        <f t="shared" si="48"/>
        <v>20</v>
      </c>
    </row>
    <row r="1575" spans="1:9" ht="15">
      <c r="A1575" s="98">
        <v>1567</v>
      </c>
      <c r="B1575" s="629" t="s">
        <v>3597</v>
      </c>
      <c r="C1575" s="629" t="s">
        <v>3667</v>
      </c>
      <c r="D1575" s="634">
        <v>61010010910</v>
      </c>
      <c r="E1575" s="494" t="s">
        <v>828</v>
      </c>
      <c r="F1575" s="98" t="s">
        <v>333</v>
      </c>
      <c r="G1575" s="495">
        <f t="shared" si="47"/>
        <v>100</v>
      </c>
      <c r="H1575" s="631">
        <v>80</v>
      </c>
      <c r="I1575" s="364">
        <f t="shared" si="48"/>
        <v>20</v>
      </c>
    </row>
    <row r="1576" spans="1:9" ht="15">
      <c r="A1576" s="98">
        <v>1568</v>
      </c>
      <c r="B1576" s="629" t="s">
        <v>3679</v>
      </c>
      <c r="C1576" s="629" t="s">
        <v>2939</v>
      </c>
      <c r="D1576" s="634">
        <v>61010015288</v>
      </c>
      <c r="E1576" s="494" t="s">
        <v>828</v>
      </c>
      <c r="F1576" s="98" t="s">
        <v>333</v>
      </c>
      <c r="G1576" s="495">
        <f t="shared" si="47"/>
        <v>100</v>
      </c>
      <c r="H1576" s="631">
        <v>80</v>
      </c>
      <c r="I1576" s="364">
        <f t="shared" si="48"/>
        <v>20</v>
      </c>
    </row>
    <row r="1577" spans="1:9" ht="15">
      <c r="A1577" s="98">
        <v>1569</v>
      </c>
      <c r="B1577" s="629" t="s">
        <v>3680</v>
      </c>
      <c r="C1577" s="629" t="s">
        <v>3678</v>
      </c>
      <c r="D1577" s="634">
        <v>61010013763</v>
      </c>
      <c r="E1577" s="494" t="s">
        <v>828</v>
      </c>
      <c r="F1577" s="98" t="s">
        <v>333</v>
      </c>
      <c r="G1577" s="495">
        <f t="shared" si="47"/>
        <v>100</v>
      </c>
      <c r="H1577" s="631">
        <v>80</v>
      </c>
      <c r="I1577" s="364">
        <f t="shared" si="48"/>
        <v>20</v>
      </c>
    </row>
    <row r="1578" spans="1:9" ht="15">
      <c r="A1578" s="98">
        <v>1570</v>
      </c>
      <c r="B1578" s="629" t="s">
        <v>3681</v>
      </c>
      <c r="C1578" s="629" t="s">
        <v>1720</v>
      </c>
      <c r="D1578" s="634">
        <v>61006007709</v>
      </c>
      <c r="E1578" s="494" t="s">
        <v>828</v>
      </c>
      <c r="F1578" s="98" t="s">
        <v>333</v>
      </c>
      <c r="G1578" s="495">
        <f t="shared" si="47"/>
        <v>100</v>
      </c>
      <c r="H1578" s="631">
        <v>80</v>
      </c>
      <c r="I1578" s="364">
        <f t="shared" si="48"/>
        <v>20</v>
      </c>
    </row>
    <row r="1579" spans="1:9" ht="15">
      <c r="A1579" s="98">
        <v>1571</v>
      </c>
      <c r="B1579" s="629" t="s">
        <v>3375</v>
      </c>
      <c r="C1579" s="629" t="s">
        <v>1607</v>
      </c>
      <c r="D1579" s="634">
        <v>61010008847</v>
      </c>
      <c r="E1579" s="494" t="s">
        <v>828</v>
      </c>
      <c r="F1579" s="98" t="s">
        <v>333</v>
      </c>
      <c r="G1579" s="495">
        <f t="shared" si="47"/>
        <v>100</v>
      </c>
      <c r="H1579" s="631">
        <v>80</v>
      </c>
      <c r="I1579" s="364">
        <f t="shared" si="48"/>
        <v>20</v>
      </c>
    </row>
    <row r="1580" spans="1:9" ht="15">
      <c r="A1580" s="98">
        <v>1572</v>
      </c>
      <c r="B1580" s="629" t="s">
        <v>3682</v>
      </c>
      <c r="C1580" s="629" t="s">
        <v>3683</v>
      </c>
      <c r="D1580" s="634">
        <v>61010003363</v>
      </c>
      <c r="E1580" s="494" t="s">
        <v>828</v>
      </c>
      <c r="F1580" s="98" t="s">
        <v>333</v>
      </c>
      <c r="G1580" s="495">
        <f t="shared" si="47"/>
        <v>100</v>
      </c>
      <c r="H1580" s="631">
        <v>80</v>
      </c>
      <c r="I1580" s="364">
        <f t="shared" si="48"/>
        <v>20</v>
      </c>
    </row>
    <row r="1581" spans="1:9" ht="15">
      <c r="A1581" s="98">
        <v>1573</v>
      </c>
      <c r="B1581" s="629" t="s">
        <v>3471</v>
      </c>
      <c r="C1581" s="629" t="s">
        <v>3684</v>
      </c>
      <c r="D1581" s="634">
        <v>61010020042</v>
      </c>
      <c r="E1581" s="494" t="s">
        <v>828</v>
      </c>
      <c r="F1581" s="98" t="s">
        <v>333</v>
      </c>
      <c r="G1581" s="495">
        <f t="shared" si="47"/>
        <v>100</v>
      </c>
      <c r="H1581" s="631">
        <v>80</v>
      </c>
      <c r="I1581" s="364">
        <f t="shared" si="48"/>
        <v>20</v>
      </c>
    </row>
    <row r="1582" spans="1:9" ht="15">
      <c r="A1582" s="98">
        <v>1574</v>
      </c>
      <c r="B1582" s="629" t="s">
        <v>884</v>
      </c>
      <c r="C1582" s="629" t="s">
        <v>2145</v>
      </c>
      <c r="D1582" s="634">
        <v>61010018987</v>
      </c>
      <c r="E1582" s="494" t="s">
        <v>828</v>
      </c>
      <c r="F1582" s="98" t="s">
        <v>333</v>
      </c>
      <c r="G1582" s="495">
        <f t="shared" si="47"/>
        <v>100</v>
      </c>
      <c r="H1582" s="631">
        <v>80</v>
      </c>
      <c r="I1582" s="364">
        <f t="shared" si="48"/>
        <v>20</v>
      </c>
    </row>
    <row r="1583" spans="1:9" ht="15">
      <c r="A1583" s="98">
        <v>1575</v>
      </c>
      <c r="B1583" s="629" t="s">
        <v>3685</v>
      </c>
      <c r="C1583" s="629" t="s">
        <v>3244</v>
      </c>
      <c r="D1583" s="634">
        <v>61010000852</v>
      </c>
      <c r="E1583" s="494" t="s">
        <v>828</v>
      </c>
      <c r="F1583" s="98" t="s">
        <v>333</v>
      </c>
      <c r="G1583" s="495">
        <f t="shared" si="47"/>
        <v>100</v>
      </c>
      <c r="H1583" s="631">
        <v>80</v>
      </c>
      <c r="I1583" s="364">
        <f t="shared" si="48"/>
        <v>20</v>
      </c>
    </row>
    <row r="1584" spans="1:9" ht="15">
      <c r="A1584" s="98">
        <v>1576</v>
      </c>
      <c r="B1584" s="629" t="s">
        <v>3220</v>
      </c>
      <c r="C1584" s="629" t="s">
        <v>977</v>
      </c>
      <c r="D1584" s="634">
        <v>61010018303</v>
      </c>
      <c r="E1584" s="494" t="s">
        <v>828</v>
      </c>
      <c r="F1584" s="98" t="s">
        <v>333</v>
      </c>
      <c r="G1584" s="495">
        <f t="shared" si="47"/>
        <v>100</v>
      </c>
      <c r="H1584" s="631">
        <v>80</v>
      </c>
      <c r="I1584" s="364">
        <f t="shared" si="48"/>
        <v>20</v>
      </c>
    </row>
    <row r="1585" spans="1:9" ht="15">
      <c r="A1585" s="98">
        <v>1577</v>
      </c>
      <c r="B1585" s="629" t="s">
        <v>2304</v>
      </c>
      <c r="C1585" s="629" t="s">
        <v>3229</v>
      </c>
      <c r="D1585" s="634">
        <v>61006055992</v>
      </c>
      <c r="E1585" s="494" t="s">
        <v>828</v>
      </c>
      <c r="F1585" s="98" t="s">
        <v>333</v>
      </c>
      <c r="G1585" s="495">
        <f t="shared" si="47"/>
        <v>100</v>
      </c>
      <c r="H1585" s="631">
        <v>80</v>
      </c>
      <c r="I1585" s="364">
        <f t="shared" si="48"/>
        <v>20</v>
      </c>
    </row>
    <row r="1586" spans="1:9" ht="15">
      <c r="A1586" s="98">
        <v>1578</v>
      </c>
      <c r="B1586" s="629" t="s">
        <v>3686</v>
      </c>
      <c r="C1586" s="629" t="s">
        <v>3661</v>
      </c>
      <c r="D1586" s="634">
        <v>61010013747</v>
      </c>
      <c r="E1586" s="494" t="s">
        <v>828</v>
      </c>
      <c r="F1586" s="98" t="s">
        <v>333</v>
      </c>
      <c r="G1586" s="495">
        <f t="shared" si="47"/>
        <v>100</v>
      </c>
      <c r="H1586" s="631">
        <v>80</v>
      </c>
      <c r="I1586" s="364">
        <f t="shared" si="48"/>
        <v>20</v>
      </c>
    </row>
    <row r="1587" spans="1:9" ht="15">
      <c r="A1587" s="98">
        <v>1579</v>
      </c>
      <c r="B1587" s="629" t="s">
        <v>3687</v>
      </c>
      <c r="C1587" s="629" t="s">
        <v>3678</v>
      </c>
      <c r="D1587" s="634">
        <v>61010003526</v>
      </c>
      <c r="E1587" s="494" t="s">
        <v>828</v>
      </c>
      <c r="F1587" s="98" t="s">
        <v>333</v>
      </c>
      <c r="G1587" s="495">
        <f t="shared" si="47"/>
        <v>100</v>
      </c>
      <c r="H1587" s="631">
        <v>80</v>
      </c>
      <c r="I1587" s="364">
        <f t="shared" si="48"/>
        <v>20</v>
      </c>
    </row>
    <row r="1588" spans="1:9" ht="15">
      <c r="A1588" s="98">
        <v>1580</v>
      </c>
      <c r="B1588" s="629" t="s">
        <v>1689</v>
      </c>
      <c r="C1588" s="629" t="s">
        <v>3688</v>
      </c>
      <c r="D1588" s="634">
        <v>61008016909</v>
      </c>
      <c r="E1588" s="494" t="s">
        <v>828</v>
      </c>
      <c r="F1588" s="98" t="s">
        <v>333</v>
      </c>
      <c r="G1588" s="495">
        <f t="shared" si="47"/>
        <v>100</v>
      </c>
      <c r="H1588" s="631">
        <v>80</v>
      </c>
      <c r="I1588" s="364">
        <f t="shared" si="48"/>
        <v>20</v>
      </c>
    </row>
    <row r="1589" spans="1:9" ht="15">
      <c r="A1589" s="98">
        <v>1581</v>
      </c>
      <c r="B1589" s="629" t="s">
        <v>3579</v>
      </c>
      <c r="C1589" s="629" t="s">
        <v>3244</v>
      </c>
      <c r="D1589" s="634">
        <v>61001070070</v>
      </c>
      <c r="E1589" s="494" t="s">
        <v>828</v>
      </c>
      <c r="F1589" s="98" t="s">
        <v>333</v>
      </c>
      <c r="G1589" s="495">
        <f t="shared" si="47"/>
        <v>100</v>
      </c>
      <c r="H1589" s="631">
        <v>80</v>
      </c>
      <c r="I1589" s="364">
        <f t="shared" si="48"/>
        <v>20</v>
      </c>
    </row>
    <row r="1590" spans="1:9" ht="15">
      <c r="A1590" s="98">
        <v>1582</v>
      </c>
      <c r="B1590" s="629" t="s">
        <v>3671</v>
      </c>
      <c r="C1590" s="629" t="s">
        <v>3244</v>
      </c>
      <c r="D1590" s="634">
        <v>55001019092</v>
      </c>
      <c r="E1590" s="494" t="s">
        <v>828</v>
      </c>
      <c r="F1590" s="98" t="s">
        <v>333</v>
      </c>
      <c r="G1590" s="495">
        <f t="shared" si="47"/>
        <v>100</v>
      </c>
      <c r="H1590" s="631">
        <v>80</v>
      </c>
      <c r="I1590" s="364">
        <f t="shared" si="48"/>
        <v>20</v>
      </c>
    </row>
    <row r="1591" spans="1:9" ht="15">
      <c r="A1591" s="98">
        <v>1583</v>
      </c>
      <c r="B1591" s="629" t="s">
        <v>3689</v>
      </c>
      <c r="C1591" s="629" t="s">
        <v>1550</v>
      </c>
      <c r="D1591" s="634">
        <v>61010001101</v>
      </c>
      <c r="E1591" s="494" t="s">
        <v>828</v>
      </c>
      <c r="F1591" s="98" t="s">
        <v>333</v>
      </c>
      <c r="G1591" s="495">
        <f t="shared" si="47"/>
        <v>100</v>
      </c>
      <c r="H1591" s="631">
        <v>80</v>
      </c>
      <c r="I1591" s="364">
        <f t="shared" si="48"/>
        <v>20</v>
      </c>
    </row>
    <row r="1592" spans="1:9" ht="15">
      <c r="A1592" s="98">
        <v>1584</v>
      </c>
      <c r="B1592" s="629" t="s">
        <v>3220</v>
      </c>
      <c r="C1592" s="629" t="s">
        <v>1720</v>
      </c>
      <c r="D1592" s="634">
        <v>61008011121</v>
      </c>
      <c r="E1592" s="494" t="s">
        <v>828</v>
      </c>
      <c r="F1592" s="98" t="s">
        <v>333</v>
      </c>
      <c r="G1592" s="495">
        <f t="shared" si="47"/>
        <v>100</v>
      </c>
      <c r="H1592" s="631">
        <v>80</v>
      </c>
      <c r="I1592" s="364">
        <f t="shared" si="48"/>
        <v>20</v>
      </c>
    </row>
    <row r="1593" spans="1:9" ht="15">
      <c r="A1593" s="98">
        <v>1585</v>
      </c>
      <c r="B1593" s="629" t="s">
        <v>1839</v>
      </c>
      <c r="C1593" s="629" t="s">
        <v>1720</v>
      </c>
      <c r="D1593" s="634">
        <v>61008010967</v>
      </c>
      <c r="E1593" s="494" t="s">
        <v>828</v>
      </c>
      <c r="F1593" s="98" t="s">
        <v>333</v>
      </c>
      <c r="G1593" s="495">
        <f t="shared" si="47"/>
        <v>100</v>
      </c>
      <c r="H1593" s="631">
        <v>80</v>
      </c>
      <c r="I1593" s="364">
        <f t="shared" si="48"/>
        <v>20</v>
      </c>
    </row>
    <row r="1594" spans="1:9" ht="15">
      <c r="A1594" s="98">
        <v>1586</v>
      </c>
      <c r="B1594" s="629" t="s">
        <v>832</v>
      </c>
      <c r="C1594" s="629" t="s">
        <v>3670</v>
      </c>
      <c r="D1594" s="630" t="s">
        <v>3690</v>
      </c>
      <c r="E1594" s="494" t="s">
        <v>828</v>
      </c>
      <c r="F1594" s="98" t="s">
        <v>333</v>
      </c>
      <c r="G1594" s="495">
        <f t="shared" si="47"/>
        <v>150</v>
      </c>
      <c r="H1594" s="631">
        <v>120</v>
      </c>
      <c r="I1594" s="364">
        <f t="shared" si="48"/>
        <v>30</v>
      </c>
    </row>
    <row r="1595" spans="1:9" ht="15">
      <c r="A1595" s="98">
        <v>1587</v>
      </c>
      <c r="B1595" s="629" t="s">
        <v>3691</v>
      </c>
      <c r="C1595" s="629" t="s">
        <v>1844</v>
      </c>
      <c r="D1595" s="634">
        <v>61006048417</v>
      </c>
      <c r="E1595" s="494" t="s">
        <v>828</v>
      </c>
      <c r="F1595" s="98" t="s">
        <v>333</v>
      </c>
      <c r="G1595" s="495">
        <f t="shared" si="47"/>
        <v>100</v>
      </c>
      <c r="H1595" s="631">
        <v>80</v>
      </c>
      <c r="I1595" s="364">
        <f t="shared" si="48"/>
        <v>20</v>
      </c>
    </row>
    <row r="1596" spans="1:9" ht="15">
      <c r="A1596" s="98">
        <v>1588</v>
      </c>
      <c r="B1596" s="629" t="s">
        <v>2234</v>
      </c>
      <c r="C1596" s="629" t="s">
        <v>3692</v>
      </c>
      <c r="D1596" s="634">
        <v>61006009489</v>
      </c>
      <c r="E1596" s="494" t="s">
        <v>828</v>
      </c>
      <c r="F1596" s="98" t="s">
        <v>333</v>
      </c>
      <c r="G1596" s="495">
        <f t="shared" si="47"/>
        <v>100</v>
      </c>
      <c r="H1596" s="631">
        <v>80</v>
      </c>
      <c r="I1596" s="364">
        <f t="shared" si="48"/>
        <v>20</v>
      </c>
    </row>
    <row r="1597" spans="1:9" ht="15">
      <c r="A1597" s="98">
        <v>1589</v>
      </c>
      <c r="B1597" s="629" t="s">
        <v>2398</v>
      </c>
      <c r="C1597" s="629" t="s">
        <v>3541</v>
      </c>
      <c r="D1597" s="634">
        <v>61006025307</v>
      </c>
      <c r="E1597" s="494" t="s">
        <v>828</v>
      </c>
      <c r="F1597" s="98" t="s">
        <v>333</v>
      </c>
      <c r="G1597" s="495">
        <f t="shared" ref="G1597:G1660" si="49">H1597/0.8</f>
        <v>100</v>
      </c>
      <c r="H1597" s="631">
        <v>80</v>
      </c>
      <c r="I1597" s="364">
        <f t="shared" ref="I1597:I1660" si="50">H1597*0.25</f>
        <v>20</v>
      </c>
    </row>
    <row r="1598" spans="1:9" ht="15">
      <c r="A1598" s="98">
        <v>1590</v>
      </c>
      <c r="B1598" s="629" t="s">
        <v>3609</v>
      </c>
      <c r="C1598" s="629" t="s">
        <v>1818</v>
      </c>
      <c r="D1598" s="634">
        <v>61006070088</v>
      </c>
      <c r="E1598" s="494" t="s">
        <v>828</v>
      </c>
      <c r="F1598" s="98" t="s">
        <v>333</v>
      </c>
      <c r="G1598" s="495">
        <f t="shared" si="49"/>
        <v>100</v>
      </c>
      <c r="H1598" s="631">
        <v>80</v>
      </c>
      <c r="I1598" s="364">
        <f t="shared" si="50"/>
        <v>20</v>
      </c>
    </row>
    <row r="1599" spans="1:9" ht="15">
      <c r="A1599" s="98">
        <v>1591</v>
      </c>
      <c r="B1599" s="629" t="s">
        <v>3693</v>
      </c>
      <c r="C1599" s="629" t="s">
        <v>3694</v>
      </c>
      <c r="D1599" s="634">
        <v>61006072689</v>
      </c>
      <c r="E1599" s="494" t="s">
        <v>828</v>
      </c>
      <c r="F1599" s="98" t="s">
        <v>333</v>
      </c>
      <c r="G1599" s="495">
        <f t="shared" si="49"/>
        <v>100</v>
      </c>
      <c r="H1599" s="631">
        <v>80</v>
      </c>
      <c r="I1599" s="364">
        <f t="shared" si="50"/>
        <v>20</v>
      </c>
    </row>
    <row r="1600" spans="1:9" ht="15">
      <c r="A1600" s="98">
        <v>1592</v>
      </c>
      <c r="B1600" s="629" t="s">
        <v>551</v>
      </c>
      <c r="C1600" s="629" t="s">
        <v>3695</v>
      </c>
      <c r="D1600" s="634">
        <v>61006045892</v>
      </c>
      <c r="E1600" s="494" t="s">
        <v>828</v>
      </c>
      <c r="F1600" s="98" t="s">
        <v>333</v>
      </c>
      <c r="G1600" s="495">
        <f t="shared" si="49"/>
        <v>100</v>
      </c>
      <c r="H1600" s="631">
        <v>80</v>
      </c>
      <c r="I1600" s="364">
        <f t="shared" si="50"/>
        <v>20</v>
      </c>
    </row>
    <row r="1601" spans="1:9" ht="15">
      <c r="A1601" s="98">
        <v>1593</v>
      </c>
      <c r="B1601" s="629" t="s">
        <v>3696</v>
      </c>
      <c r="C1601" s="629" t="s">
        <v>3697</v>
      </c>
      <c r="D1601" s="634">
        <v>61007003520</v>
      </c>
      <c r="E1601" s="494" t="s">
        <v>828</v>
      </c>
      <c r="F1601" s="98" t="s">
        <v>333</v>
      </c>
      <c r="G1601" s="495">
        <f t="shared" si="49"/>
        <v>100</v>
      </c>
      <c r="H1601" s="631">
        <v>80</v>
      </c>
      <c r="I1601" s="364">
        <f t="shared" si="50"/>
        <v>20</v>
      </c>
    </row>
    <row r="1602" spans="1:9" ht="15">
      <c r="A1602" s="98">
        <v>1594</v>
      </c>
      <c r="B1602" s="629" t="s">
        <v>3698</v>
      </c>
      <c r="C1602" s="629" t="s">
        <v>3229</v>
      </c>
      <c r="D1602" s="634">
        <v>61006020828</v>
      </c>
      <c r="E1602" s="494" t="s">
        <v>828</v>
      </c>
      <c r="F1602" s="98" t="s">
        <v>333</v>
      </c>
      <c r="G1602" s="495">
        <f t="shared" si="49"/>
        <v>100</v>
      </c>
      <c r="H1602" s="631">
        <v>80</v>
      </c>
      <c r="I1602" s="364">
        <f t="shared" si="50"/>
        <v>20</v>
      </c>
    </row>
    <row r="1603" spans="1:9" ht="15">
      <c r="A1603" s="98">
        <v>1595</v>
      </c>
      <c r="B1603" s="629" t="s">
        <v>3579</v>
      </c>
      <c r="C1603" s="629" t="s">
        <v>3699</v>
      </c>
      <c r="D1603" s="634">
        <v>61006033571</v>
      </c>
      <c r="E1603" s="494" t="s">
        <v>828</v>
      </c>
      <c r="F1603" s="98" t="s">
        <v>333</v>
      </c>
      <c r="G1603" s="495">
        <f t="shared" si="49"/>
        <v>100</v>
      </c>
      <c r="H1603" s="631">
        <v>80</v>
      </c>
      <c r="I1603" s="364">
        <f t="shared" si="50"/>
        <v>20</v>
      </c>
    </row>
    <row r="1604" spans="1:9" ht="15">
      <c r="A1604" s="98">
        <v>1596</v>
      </c>
      <c r="B1604" s="629" t="s">
        <v>3700</v>
      </c>
      <c r="C1604" s="629" t="s">
        <v>3488</v>
      </c>
      <c r="D1604" s="634">
        <v>61004038557</v>
      </c>
      <c r="E1604" s="494" t="s">
        <v>828</v>
      </c>
      <c r="F1604" s="98" t="s">
        <v>333</v>
      </c>
      <c r="G1604" s="495">
        <f t="shared" si="49"/>
        <v>100</v>
      </c>
      <c r="H1604" s="631">
        <v>80</v>
      </c>
      <c r="I1604" s="364">
        <f t="shared" si="50"/>
        <v>20</v>
      </c>
    </row>
    <row r="1605" spans="1:9" ht="15">
      <c r="A1605" s="98">
        <v>1597</v>
      </c>
      <c r="B1605" s="629" t="s">
        <v>3609</v>
      </c>
      <c r="C1605" s="629" t="s">
        <v>3701</v>
      </c>
      <c r="D1605" s="634">
        <v>61001036511</v>
      </c>
      <c r="E1605" s="494" t="s">
        <v>828</v>
      </c>
      <c r="F1605" s="98" t="s">
        <v>333</v>
      </c>
      <c r="G1605" s="495">
        <f t="shared" si="49"/>
        <v>100</v>
      </c>
      <c r="H1605" s="631">
        <v>80</v>
      </c>
      <c r="I1605" s="364">
        <f t="shared" si="50"/>
        <v>20</v>
      </c>
    </row>
    <row r="1606" spans="1:9" ht="15">
      <c r="A1606" s="98">
        <v>1598</v>
      </c>
      <c r="B1606" s="629" t="s">
        <v>3702</v>
      </c>
      <c r="C1606" s="629" t="s">
        <v>3614</v>
      </c>
      <c r="D1606" s="634">
        <v>61006040368</v>
      </c>
      <c r="E1606" s="494" t="s">
        <v>828</v>
      </c>
      <c r="F1606" s="98" t="s">
        <v>333</v>
      </c>
      <c r="G1606" s="495">
        <f t="shared" si="49"/>
        <v>100</v>
      </c>
      <c r="H1606" s="631">
        <v>80</v>
      </c>
      <c r="I1606" s="364">
        <f t="shared" si="50"/>
        <v>20</v>
      </c>
    </row>
    <row r="1607" spans="1:9" ht="15">
      <c r="A1607" s="98">
        <v>1599</v>
      </c>
      <c r="B1607" s="629" t="s">
        <v>1689</v>
      </c>
      <c r="C1607" s="629" t="s">
        <v>3703</v>
      </c>
      <c r="D1607" s="634">
        <v>61007002744</v>
      </c>
      <c r="E1607" s="494" t="s">
        <v>828</v>
      </c>
      <c r="F1607" s="98" t="s">
        <v>333</v>
      </c>
      <c r="G1607" s="495">
        <f t="shared" si="49"/>
        <v>100</v>
      </c>
      <c r="H1607" s="631">
        <v>80</v>
      </c>
      <c r="I1607" s="364">
        <f t="shared" si="50"/>
        <v>20</v>
      </c>
    </row>
    <row r="1608" spans="1:9" ht="15">
      <c r="A1608" s="98">
        <v>1600</v>
      </c>
      <c r="B1608" s="629" t="s">
        <v>3704</v>
      </c>
      <c r="C1608" s="629" t="s">
        <v>1550</v>
      </c>
      <c r="D1608" s="634">
        <v>61106086024</v>
      </c>
      <c r="E1608" s="494" t="s">
        <v>828</v>
      </c>
      <c r="F1608" s="98" t="s">
        <v>333</v>
      </c>
      <c r="G1608" s="495">
        <f t="shared" si="49"/>
        <v>100</v>
      </c>
      <c r="H1608" s="631">
        <v>80</v>
      </c>
      <c r="I1608" s="364">
        <f t="shared" si="50"/>
        <v>20</v>
      </c>
    </row>
    <row r="1609" spans="1:9" ht="15">
      <c r="A1609" s="98">
        <v>1601</v>
      </c>
      <c r="B1609" s="629" t="s">
        <v>3462</v>
      </c>
      <c r="C1609" s="629" t="s">
        <v>3703</v>
      </c>
      <c r="D1609" s="634">
        <v>61007006823</v>
      </c>
      <c r="E1609" s="494" t="s">
        <v>828</v>
      </c>
      <c r="F1609" s="98" t="s">
        <v>333</v>
      </c>
      <c r="G1609" s="495">
        <f t="shared" si="49"/>
        <v>100</v>
      </c>
      <c r="H1609" s="631">
        <v>80</v>
      </c>
      <c r="I1609" s="364">
        <f t="shared" si="50"/>
        <v>20</v>
      </c>
    </row>
    <row r="1610" spans="1:9" ht="15">
      <c r="A1610" s="98">
        <v>1602</v>
      </c>
      <c r="B1610" s="629" t="s">
        <v>551</v>
      </c>
      <c r="C1610" s="629" t="s">
        <v>3705</v>
      </c>
      <c r="D1610" s="634">
        <v>61006075672</v>
      </c>
      <c r="E1610" s="494" t="s">
        <v>828</v>
      </c>
      <c r="F1610" s="98" t="s">
        <v>333</v>
      </c>
      <c r="G1610" s="495">
        <f t="shared" si="49"/>
        <v>100</v>
      </c>
      <c r="H1610" s="631">
        <v>80</v>
      </c>
      <c r="I1610" s="364">
        <f t="shared" si="50"/>
        <v>20</v>
      </c>
    </row>
    <row r="1611" spans="1:9" ht="15">
      <c r="A1611" s="98">
        <v>1603</v>
      </c>
      <c r="B1611" s="629" t="s">
        <v>3706</v>
      </c>
      <c r="C1611" s="629" t="s">
        <v>3707</v>
      </c>
      <c r="D1611" s="634">
        <v>61006029450</v>
      </c>
      <c r="E1611" s="494" t="s">
        <v>828</v>
      </c>
      <c r="F1611" s="98" t="s">
        <v>333</v>
      </c>
      <c r="G1611" s="495">
        <f t="shared" si="49"/>
        <v>100</v>
      </c>
      <c r="H1611" s="631">
        <v>80</v>
      </c>
      <c r="I1611" s="364">
        <f t="shared" si="50"/>
        <v>20</v>
      </c>
    </row>
    <row r="1612" spans="1:9" ht="15">
      <c r="A1612" s="98">
        <v>1604</v>
      </c>
      <c r="B1612" s="629" t="s">
        <v>3708</v>
      </c>
      <c r="C1612" s="629" t="s">
        <v>3709</v>
      </c>
      <c r="D1612" s="634">
        <v>61006034747</v>
      </c>
      <c r="E1612" s="494" t="s">
        <v>828</v>
      </c>
      <c r="F1612" s="98" t="s">
        <v>333</v>
      </c>
      <c r="G1612" s="495">
        <f t="shared" si="49"/>
        <v>100</v>
      </c>
      <c r="H1612" s="631">
        <v>80</v>
      </c>
      <c r="I1612" s="364">
        <f t="shared" si="50"/>
        <v>20</v>
      </c>
    </row>
    <row r="1613" spans="1:9" ht="15">
      <c r="A1613" s="98">
        <v>1605</v>
      </c>
      <c r="B1613" s="629" t="s">
        <v>3538</v>
      </c>
      <c r="C1613" s="629" t="s">
        <v>3488</v>
      </c>
      <c r="D1613" s="634">
        <v>61006032997</v>
      </c>
      <c r="E1613" s="494" t="s">
        <v>828</v>
      </c>
      <c r="F1613" s="98" t="s">
        <v>333</v>
      </c>
      <c r="G1613" s="495">
        <f t="shared" si="49"/>
        <v>100</v>
      </c>
      <c r="H1613" s="631">
        <v>80</v>
      </c>
      <c r="I1613" s="364">
        <f t="shared" si="50"/>
        <v>20</v>
      </c>
    </row>
    <row r="1614" spans="1:9" ht="15">
      <c r="A1614" s="98">
        <v>1606</v>
      </c>
      <c r="B1614" s="629" t="s">
        <v>3710</v>
      </c>
      <c r="C1614" s="629" t="s">
        <v>3711</v>
      </c>
      <c r="D1614" s="634">
        <v>61006019893</v>
      </c>
      <c r="E1614" s="494" t="s">
        <v>828</v>
      </c>
      <c r="F1614" s="98" t="s">
        <v>333</v>
      </c>
      <c r="G1614" s="495">
        <f t="shared" si="49"/>
        <v>100</v>
      </c>
      <c r="H1614" s="631">
        <v>80</v>
      </c>
      <c r="I1614" s="364">
        <f t="shared" si="50"/>
        <v>20</v>
      </c>
    </row>
    <row r="1615" spans="1:9" ht="15">
      <c r="A1615" s="98">
        <v>1607</v>
      </c>
      <c r="B1615" s="629" t="s">
        <v>3424</v>
      </c>
      <c r="C1615" s="629" t="s">
        <v>3712</v>
      </c>
      <c r="D1615" s="634">
        <v>61006012254</v>
      </c>
      <c r="E1615" s="494" t="s">
        <v>828</v>
      </c>
      <c r="F1615" s="98" t="s">
        <v>333</v>
      </c>
      <c r="G1615" s="495">
        <f t="shared" si="49"/>
        <v>100</v>
      </c>
      <c r="H1615" s="631">
        <v>80</v>
      </c>
      <c r="I1615" s="364">
        <f t="shared" si="50"/>
        <v>20</v>
      </c>
    </row>
    <row r="1616" spans="1:9" ht="15">
      <c r="A1616" s="98">
        <v>1608</v>
      </c>
      <c r="B1616" s="629" t="s">
        <v>3713</v>
      </c>
      <c r="C1616" s="629" t="s">
        <v>1720</v>
      </c>
      <c r="D1616" s="634">
        <v>61006044885</v>
      </c>
      <c r="E1616" s="494" t="s">
        <v>828</v>
      </c>
      <c r="F1616" s="98" t="s">
        <v>333</v>
      </c>
      <c r="G1616" s="495">
        <f t="shared" si="49"/>
        <v>100</v>
      </c>
      <c r="H1616" s="631">
        <v>80</v>
      </c>
      <c r="I1616" s="364">
        <f t="shared" si="50"/>
        <v>20</v>
      </c>
    </row>
    <row r="1617" spans="1:9" ht="15">
      <c r="A1617" s="98">
        <v>1609</v>
      </c>
      <c r="B1617" s="629" t="s">
        <v>3714</v>
      </c>
      <c r="C1617" s="629" t="s">
        <v>3715</v>
      </c>
      <c r="D1617" s="634">
        <v>61006023680</v>
      </c>
      <c r="E1617" s="494" t="s">
        <v>828</v>
      </c>
      <c r="F1617" s="98" t="s">
        <v>333</v>
      </c>
      <c r="G1617" s="495">
        <f t="shared" si="49"/>
        <v>100</v>
      </c>
      <c r="H1617" s="631">
        <v>80</v>
      </c>
      <c r="I1617" s="364">
        <f t="shared" si="50"/>
        <v>20</v>
      </c>
    </row>
    <row r="1618" spans="1:9" ht="15">
      <c r="A1618" s="98">
        <v>1610</v>
      </c>
      <c r="B1618" s="629" t="s">
        <v>3716</v>
      </c>
      <c r="C1618" s="629" t="s">
        <v>1876</v>
      </c>
      <c r="D1618" s="634">
        <v>61006012989</v>
      </c>
      <c r="E1618" s="494" t="s">
        <v>828</v>
      </c>
      <c r="F1618" s="98" t="s">
        <v>333</v>
      </c>
      <c r="G1618" s="495">
        <f t="shared" si="49"/>
        <v>100</v>
      </c>
      <c r="H1618" s="631">
        <v>80</v>
      </c>
      <c r="I1618" s="364">
        <f t="shared" si="50"/>
        <v>20</v>
      </c>
    </row>
    <row r="1619" spans="1:9" ht="15">
      <c r="A1619" s="98">
        <v>1611</v>
      </c>
      <c r="B1619" s="629" t="s">
        <v>3553</v>
      </c>
      <c r="C1619" s="629" t="s">
        <v>3717</v>
      </c>
      <c r="D1619" s="634">
        <v>61006020718</v>
      </c>
      <c r="E1619" s="494" t="s">
        <v>828</v>
      </c>
      <c r="F1619" s="98" t="s">
        <v>333</v>
      </c>
      <c r="G1619" s="495">
        <f t="shared" si="49"/>
        <v>100</v>
      </c>
      <c r="H1619" s="631">
        <v>80</v>
      </c>
      <c r="I1619" s="364">
        <f t="shared" si="50"/>
        <v>20</v>
      </c>
    </row>
    <row r="1620" spans="1:9" ht="15">
      <c r="A1620" s="98">
        <v>1612</v>
      </c>
      <c r="B1620" s="629" t="s">
        <v>3718</v>
      </c>
      <c r="C1620" s="629" t="s">
        <v>1720</v>
      </c>
      <c r="D1620" s="634">
        <v>61006011055</v>
      </c>
      <c r="E1620" s="494" t="s">
        <v>828</v>
      </c>
      <c r="F1620" s="98" t="s">
        <v>333</v>
      </c>
      <c r="G1620" s="495">
        <f t="shared" si="49"/>
        <v>100</v>
      </c>
      <c r="H1620" s="631">
        <v>80</v>
      </c>
      <c r="I1620" s="364">
        <f t="shared" si="50"/>
        <v>20</v>
      </c>
    </row>
    <row r="1621" spans="1:9" ht="15">
      <c r="A1621" s="98">
        <v>1613</v>
      </c>
      <c r="B1621" s="629" t="s">
        <v>3719</v>
      </c>
      <c r="C1621" s="629" t="s">
        <v>3539</v>
      </c>
      <c r="D1621" s="634">
        <v>61006073392</v>
      </c>
      <c r="E1621" s="494" t="s">
        <v>828</v>
      </c>
      <c r="F1621" s="98" t="s">
        <v>333</v>
      </c>
      <c r="G1621" s="495">
        <f t="shared" si="49"/>
        <v>100</v>
      </c>
      <c r="H1621" s="631">
        <v>80</v>
      </c>
      <c r="I1621" s="364">
        <f t="shared" si="50"/>
        <v>20</v>
      </c>
    </row>
    <row r="1622" spans="1:9" ht="15">
      <c r="A1622" s="98">
        <v>1614</v>
      </c>
      <c r="B1622" s="629" t="s">
        <v>921</v>
      </c>
      <c r="C1622" s="629" t="s">
        <v>1550</v>
      </c>
      <c r="D1622" s="634">
        <v>61006044290</v>
      </c>
      <c r="E1622" s="494" t="s">
        <v>828</v>
      </c>
      <c r="F1622" s="98" t="s">
        <v>333</v>
      </c>
      <c r="G1622" s="495">
        <f t="shared" si="49"/>
        <v>100</v>
      </c>
      <c r="H1622" s="631">
        <v>80</v>
      </c>
      <c r="I1622" s="364">
        <f t="shared" si="50"/>
        <v>20</v>
      </c>
    </row>
    <row r="1623" spans="1:9" ht="15">
      <c r="A1623" s="98">
        <v>1615</v>
      </c>
      <c r="B1623" s="629" t="s">
        <v>3720</v>
      </c>
      <c r="C1623" s="629" t="s">
        <v>2650</v>
      </c>
      <c r="D1623" s="634">
        <v>61006019794</v>
      </c>
      <c r="E1623" s="494" t="s">
        <v>828</v>
      </c>
      <c r="F1623" s="98" t="s">
        <v>333</v>
      </c>
      <c r="G1623" s="495">
        <f t="shared" si="49"/>
        <v>100</v>
      </c>
      <c r="H1623" s="631">
        <v>80</v>
      </c>
      <c r="I1623" s="364">
        <f t="shared" si="50"/>
        <v>20</v>
      </c>
    </row>
    <row r="1624" spans="1:9" ht="15">
      <c r="A1624" s="98">
        <v>1616</v>
      </c>
      <c r="B1624" s="629" t="s">
        <v>3669</v>
      </c>
      <c r="C1624" s="629" t="s">
        <v>1949</v>
      </c>
      <c r="D1624" s="634">
        <v>61006075805</v>
      </c>
      <c r="E1624" s="494" t="s">
        <v>828</v>
      </c>
      <c r="F1624" s="98" t="s">
        <v>333</v>
      </c>
      <c r="G1624" s="495">
        <f t="shared" si="49"/>
        <v>100</v>
      </c>
      <c r="H1624" s="631">
        <v>80</v>
      </c>
      <c r="I1624" s="364">
        <f t="shared" si="50"/>
        <v>20</v>
      </c>
    </row>
    <row r="1625" spans="1:9" ht="15">
      <c r="A1625" s="98">
        <v>1617</v>
      </c>
      <c r="B1625" s="629" t="s">
        <v>3721</v>
      </c>
      <c r="C1625" s="629" t="s">
        <v>1818</v>
      </c>
      <c r="D1625" s="634">
        <v>61006075155</v>
      </c>
      <c r="E1625" s="494" t="s">
        <v>828</v>
      </c>
      <c r="F1625" s="98" t="s">
        <v>333</v>
      </c>
      <c r="G1625" s="495">
        <f t="shared" si="49"/>
        <v>100</v>
      </c>
      <c r="H1625" s="631">
        <v>80</v>
      </c>
      <c r="I1625" s="364">
        <f t="shared" si="50"/>
        <v>20</v>
      </c>
    </row>
    <row r="1626" spans="1:9" ht="15">
      <c r="A1626" s="98">
        <v>1618</v>
      </c>
      <c r="B1626" s="629" t="s">
        <v>3704</v>
      </c>
      <c r="C1626" s="629" t="s">
        <v>1607</v>
      </c>
      <c r="D1626" s="634">
        <v>61006079325</v>
      </c>
      <c r="E1626" s="494" t="s">
        <v>828</v>
      </c>
      <c r="F1626" s="98" t="s">
        <v>333</v>
      </c>
      <c r="G1626" s="495">
        <f t="shared" si="49"/>
        <v>100</v>
      </c>
      <c r="H1626" s="631">
        <v>80</v>
      </c>
      <c r="I1626" s="364">
        <f t="shared" si="50"/>
        <v>20</v>
      </c>
    </row>
    <row r="1627" spans="1:9" ht="15">
      <c r="A1627" s="98">
        <v>1619</v>
      </c>
      <c r="B1627" s="629" t="s">
        <v>2979</v>
      </c>
      <c r="C1627" s="629" t="s">
        <v>3722</v>
      </c>
      <c r="D1627" s="634">
        <v>61006008038</v>
      </c>
      <c r="E1627" s="494" t="s">
        <v>828</v>
      </c>
      <c r="F1627" s="98" t="s">
        <v>333</v>
      </c>
      <c r="G1627" s="495">
        <f t="shared" si="49"/>
        <v>100</v>
      </c>
      <c r="H1627" s="631">
        <v>80</v>
      </c>
      <c r="I1627" s="364">
        <f t="shared" si="50"/>
        <v>20</v>
      </c>
    </row>
    <row r="1628" spans="1:9" ht="15">
      <c r="A1628" s="98">
        <v>1620</v>
      </c>
      <c r="B1628" s="629" t="s">
        <v>2304</v>
      </c>
      <c r="C1628" s="629" t="s">
        <v>3221</v>
      </c>
      <c r="D1628" s="634">
        <v>61009011276</v>
      </c>
      <c r="E1628" s="494" t="s">
        <v>828</v>
      </c>
      <c r="F1628" s="98" t="s">
        <v>333</v>
      </c>
      <c r="G1628" s="495">
        <f t="shared" si="49"/>
        <v>100</v>
      </c>
      <c r="H1628" s="631">
        <v>80</v>
      </c>
      <c r="I1628" s="364">
        <f t="shared" si="50"/>
        <v>20</v>
      </c>
    </row>
    <row r="1629" spans="1:9" ht="15">
      <c r="A1629" s="98">
        <v>1621</v>
      </c>
      <c r="B1629" s="629" t="s">
        <v>1752</v>
      </c>
      <c r="C1629" s="629" t="s">
        <v>3723</v>
      </c>
      <c r="D1629" s="634">
        <v>61006017293</v>
      </c>
      <c r="E1629" s="494" t="s">
        <v>828</v>
      </c>
      <c r="F1629" s="98" t="s">
        <v>333</v>
      </c>
      <c r="G1629" s="495">
        <f t="shared" si="49"/>
        <v>100</v>
      </c>
      <c r="H1629" s="631">
        <v>80</v>
      </c>
      <c r="I1629" s="364">
        <f t="shared" si="50"/>
        <v>20</v>
      </c>
    </row>
    <row r="1630" spans="1:9" ht="15">
      <c r="A1630" s="98">
        <v>1622</v>
      </c>
      <c r="B1630" s="629" t="s">
        <v>2610</v>
      </c>
      <c r="C1630" s="629" t="s">
        <v>1048</v>
      </c>
      <c r="D1630" s="634">
        <v>61006065061</v>
      </c>
      <c r="E1630" s="494" t="s">
        <v>828</v>
      </c>
      <c r="F1630" s="98" t="s">
        <v>333</v>
      </c>
      <c r="G1630" s="495">
        <f t="shared" si="49"/>
        <v>100</v>
      </c>
      <c r="H1630" s="631">
        <v>80</v>
      </c>
      <c r="I1630" s="364">
        <f t="shared" si="50"/>
        <v>20</v>
      </c>
    </row>
    <row r="1631" spans="1:9" ht="15">
      <c r="A1631" s="98">
        <v>1623</v>
      </c>
      <c r="B1631" s="629" t="s">
        <v>3724</v>
      </c>
      <c r="C1631" s="629" t="s">
        <v>3725</v>
      </c>
      <c r="D1631" s="634">
        <v>61006033349</v>
      </c>
      <c r="E1631" s="494" t="s">
        <v>828</v>
      </c>
      <c r="F1631" s="98" t="s">
        <v>333</v>
      </c>
      <c r="G1631" s="495">
        <f t="shared" si="49"/>
        <v>100</v>
      </c>
      <c r="H1631" s="631">
        <v>80</v>
      </c>
      <c r="I1631" s="364">
        <f t="shared" si="50"/>
        <v>20</v>
      </c>
    </row>
    <row r="1632" spans="1:9" ht="15">
      <c r="A1632" s="98">
        <v>1624</v>
      </c>
      <c r="B1632" s="629" t="s">
        <v>3726</v>
      </c>
      <c r="C1632" s="629" t="s">
        <v>3492</v>
      </c>
      <c r="D1632" s="634">
        <v>61006065242</v>
      </c>
      <c r="E1632" s="494" t="s">
        <v>828</v>
      </c>
      <c r="F1632" s="98" t="s">
        <v>333</v>
      </c>
      <c r="G1632" s="495">
        <f t="shared" si="49"/>
        <v>100</v>
      </c>
      <c r="H1632" s="631">
        <v>80</v>
      </c>
      <c r="I1632" s="364">
        <f t="shared" si="50"/>
        <v>20</v>
      </c>
    </row>
    <row r="1633" spans="1:9" ht="15">
      <c r="A1633" s="98">
        <v>1625</v>
      </c>
      <c r="B1633" s="629" t="s">
        <v>3727</v>
      </c>
      <c r="C1633" s="629" t="s">
        <v>3475</v>
      </c>
      <c r="D1633" s="634">
        <v>61001088046</v>
      </c>
      <c r="E1633" s="494" t="s">
        <v>828</v>
      </c>
      <c r="F1633" s="98" t="s">
        <v>333</v>
      </c>
      <c r="G1633" s="495">
        <f t="shared" si="49"/>
        <v>100</v>
      </c>
      <c r="H1633" s="631">
        <v>80</v>
      </c>
      <c r="I1633" s="364">
        <f t="shared" si="50"/>
        <v>20</v>
      </c>
    </row>
    <row r="1634" spans="1:9" ht="15">
      <c r="A1634" s="98">
        <v>1626</v>
      </c>
      <c r="B1634" s="629" t="s">
        <v>2316</v>
      </c>
      <c r="C1634" s="629" t="s">
        <v>3667</v>
      </c>
      <c r="D1634" s="634">
        <v>61006028739</v>
      </c>
      <c r="E1634" s="494" t="s">
        <v>828</v>
      </c>
      <c r="F1634" s="98" t="s">
        <v>333</v>
      </c>
      <c r="G1634" s="495">
        <f t="shared" si="49"/>
        <v>100</v>
      </c>
      <c r="H1634" s="631">
        <v>80</v>
      </c>
      <c r="I1634" s="364">
        <f t="shared" si="50"/>
        <v>20</v>
      </c>
    </row>
    <row r="1635" spans="1:9" ht="15">
      <c r="A1635" s="98">
        <v>1627</v>
      </c>
      <c r="B1635" s="629" t="s">
        <v>2610</v>
      </c>
      <c r="C1635" s="629" t="s">
        <v>3728</v>
      </c>
      <c r="D1635" s="634">
        <v>61006016955</v>
      </c>
      <c r="E1635" s="494" t="s">
        <v>828</v>
      </c>
      <c r="F1635" s="98" t="s">
        <v>333</v>
      </c>
      <c r="G1635" s="495">
        <f t="shared" si="49"/>
        <v>100</v>
      </c>
      <c r="H1635" s="631">
        <v>80</v>
      </c>
      <c r="I1635" s="364">
        <f t="shared" si="50"/>
        <v>20</v>
      </c>
    </row>
    <row r="1636" spans="1:9" ht="15">
      <c r="A1636" s="98">
        <v>1628</v>
      </c>
      <c r="B1636" s="629" t="s">
        <v>3729</v>
      </c>
      <c r="C1636" s="629" t="s">
        <v>1876</v>
      </c>
      <c r="D1636" s="634">
        <v>61001087906</v>
      </c>
      <c r="E1636" s="494" t="s">
        <v>828</v>
      </c>
      <c r="F1636" s="98" t="s">
        <v>333</v>
      </c>
      <c r="G1636" s="495">
        <f t="shared" si="49"/>
        <v>100</v>
      </c>
      <c r="H1636" s="631">
        <v>80</v>
      </c>
      <c r="I1636" s="364">
        <f t="shared" si="50"/>
        <v>20</v>
      </c>
    </row>
    <row r="1637" spans="1:9" ht="15">
      <c r="A1637" s="98">
        <v>1629</v>
      </c>
      <c r="B1637" s="629" t="s">
        <v>3730</v>
      </c>
      <c r="C1637" s="629" t="s">
        <v>3731</v>
      </c>
      <c r="D1637" s="634">
        <v>61007001642</v>
      </c>
      <c r="E1637" s="494" t="s">
        <v>828</v>
      </c>
      <c r="F1637" s="98" t="s">
        <v>333</v>
      </c>
      <c r="G1637" s="495">
        <f t="shared" si="49"/>
        <v>100</v>
      </c>
      <c r="H1637" s="631">
        <v>80</v>
      </c>
      <c r="I1637" s="364">
        <f t="shared" si="50"/>
        <v>20</v>
      </c>
    </row>
    <row r="1638" spans="1:9" ht="15">
      <c r="A1638" s="98">
        <v>1630</v>
      </c>
      <c r="B1638" s="629" t="s">
        <v>3732</v>
      </c>
      <c r="C1638" s="629" t="s">
        <v>1818</v>
      </c>
      <c r="D1638" s="634">
        <v>61006075184</v>
      </c>
      <c r="E1638" s="494" t="s">
        <v>828</v>
      </c>
      <c r="F1638" s="98" t="s">
        <v>333</v>
      </c>
      <c r="G1638" s="495">
        <f t="shared" si="49"/>
        <v>100</v>
      </c>
      <c r="H1638" s="631">
        <v>80</v>
      </c>
      <c r="I1638" s="364">
        <f t="shared" si="50"/>
        <v>20</v>
      </c>
    </row>
    <row r="1639" spans="1:9" ht="15">
      <c r="A1639" s="98">
        <v>1631</v>
      </c>
      <c r="B1639" s="629" t="s">
        <v>3733</v>
      </c>
      <c r="C1639" s="629" t="s">
        <v>3521</v>
      </c>
      <c r="D1639" s="630" t="s">
        <v>3734</v>
      </c>
      <c r="E1639" s="494" t="s">
        <v>828</v>
      </c>
      <c r="F1639" s="98" t="s">
        <v>333</v>
      </c>
      <c r="G1639" s="495">
        <f t="shared" si="49"/>
        <v>150</v>
      </c>
      <c r="H1639" s="631">
        <v>120</v>
      </c>
      <c r="I1639" s="364">
        <f t="shared" si="50"/>
        <v>30</v>
      </c>
    </row>
    <row r="1640" spans="1:9" ht="15">
      <c r="A1640" s="98">
        <v>1632</v>
      </c>
      <c r="B1640" s="629" t="s">
        <v>2304</v>
      </c>
      <c r="C1640" s="629" t="s">
        <v>1600</v>
      </c>
      <c r="D1640" s="634">
        <v>61009030996</v>
      </c>
      <c r="E1640" s="494" t="s">
        <v>828</v>
      </c>
      <c r="F1640" s="98" t="s">
        <v>333</v>
      </c>
      <c r="G1640" s="495">
        <f t="shared" si="49"/>
        <v>100</v>
      </c>
      <c r="H1640" s="631">
        <v>80</v>
      </c>
      <c r="I1640" s="364">
        <f t="shared" si="50"/>
        <v>20</v>
      </c>
    </row>
    <row r="1641" spans="1:9" ht="15">
      <c r="A1641" s="98">
        <v>1633</v>
      </c>
      <c r="B1641" s="629" t="s">
        <v>3735</v>
      </c>
      <c r="C1641" s="629" t="s">
        <v>1550</v>
      </c>
      <c r="D1641" s="634">
        <v>61010019661</v>
      </c>
      <c r="E1641" s="494" t="s">
        <v>828</v>
      </c>
      <c r="F1641" s="98" t="s">
        <v>333</v>
      </c>
      <c r="G1641" s="495">
        <f t="shared" si="49"/>
        <v>100</v>
      </c>
      <c r="H1641" s="631">
        <v>80</v>
      </c>
      <c r="I1641" s="364">
        <f t="shared" si="50"/>
        <v>20</v>
      </c>
    </row>
    <row r="1642" spans="1:9" ht="15">
      <c r="A1642" s="98">
        <v>1634</v>
      </c>
      <c r="B1642" s="629" t="s">
        <v>3736</v>
      </c>
      <c r="C1642" s="629" t="s">
        <v>3737</v>
      </c>
      <c r="D1642" s="634">
        <v>61009030999</v>
      </c>
      <c r="E1642" s="494" t="s">
        <v>828</v>
      </c>
      <c r="F1642" s="98" t="s">
        <v>333</v>
      </c>
      <c r="G1642" s="495">
        <f t="shared" si="49"/>
        <v>100</v>
      </c>
      <c r="H1642" s="631">
        <v>80</v>
      </c>
      <c r="I1642" s="364">
        <f t="shared" si="50"/>
        <v>20</v>
      </c>
    </row>
    <row r="1643" spans="1:9" ht="15">
      <c r="A1643" s="98">
        <v>1635</v>
      </c>
      <c r="B1643" s="629" t="s">
        <v>3738</v>
      </c>
      <c r="C1643" s="629" t="s">
        <v>3739</v>
      </c>
      <c r="D1643" s="634">
        <v>61009030995</v>
      </c>
      <c r="E1643" s="494" t="s">
        <v>828</v>
      </c>
      <c r="F1643" s="98" t="s">
        <v>333</v>
      </c>
      <c r="G1643" s="495">
        <f t="shared" si="49"/>
        <v>100</v>
      </c>
      <c r="H1643" s="631">
        <v>80</v>
      </c>
      <c r="I1643" s="364">
        <f t="shared" si="50"/>
        <v>20</v>
      </c>
    </row>
    <row r="1644" spans="1:9" ht="15">
      <c r="A1644" s="98">
        <v>1636</v>
      </c>
      <c r="B1644" s="629" t="s">
        <v>3259</v>
      </c>
      <c r="C1644" s="629" t="s">
        <v>924</v>
      </c>
      <c r="D1644" s="634">
        <v>61009031843</v>
      </c>
      <c r="E1644" s="494" t="s">
        <v>828</v>
      </c>
      <c r="F1644" s="98" t="s">
        <v>333</v>
      </c>
      <c r="G1644" s="495">
        <f t="shared" si="49"/>
        <v>100</v>
      </c>
      <c r="H1644" s="631">
        <v>80</v>
      </c>
      <c r="I1644" s="364">
        <f t="shared" si="50"/>
        <v>20</v>
      </c>
    </row>
    <row r="1645" spans="1:9" ht="15">
      <c r="A1645" s="98">
        <v>1637</v>
      </c>
      <c r="B1645" s="629" t="s">
        <v>3740</v>
      </c>
      <c r="C1645" s="629" t="s">
        <v>1550</v>
      </c>
      <c r="D1645" s="634">
        <v>61010019685</v>
      </c>
      <c r="E1645" s="494" t="s">
        <v>828</v>
      </c>
      <c r="F1645" s="98" t="s">
        <v>333</v>
      </c>
      <c r="G1645" s="495">
        <f t="shared" si="49"/>
        <v>100</v>
      </c>
      <c r="H1645" s="631">
        <v>80</v>
      </c>
      <c r="I1645" s="364">
        <f t="shared" si="50"/>
        <v>20</v>
      </c>
    </row>
    <row r="1646" spans="1:9" ht="15">
      <c r="A1646" s="98">
        <v>1638</v>
      </c>
      <c r="B1646" s="629" t="s">
        <v>3741</v>
      </c>
      <c r="C1646" s="629" t="s">
        <v>3244</v>
      </c>
      <c r="D1646" s="634">
        <v>61009031482</v>
      </c>
      <c r="E1646" s="494" t="s">
        <v>828</v>
      </c>
      <c r="F1646" s="98" t="s">
        <v>333</v>
      </c>
      <c r="G1646" s="495">
        <f t="shared" si="49"/>
        <v>100</v>
      </c>
      <c r="H1646" s="631">
        <v>80</v>
      </c>
      <c r="I1646" s="364">
        <f t="shared" si="50"/>
        <v>20</v>
      </c>
    </row>
    <row r="1647" spans="1:9" ht="15">
      <c r="A1647" s="98">
        <v>1639</v>
      </c>
      <c r="B1647" s="629" t="s">
        <v>1815</v>
      </c>
      <c r="C1647" s="629" t="s">
        <v>1121</v>
      </c>
      <c r="D1647" s="634">
        <v>61002017443</v>
      </c>
      <c r="E1647" s="494" t="s">
        <v>828</v>
      </c>
      <c r="F1647" s="98" t="s">
        <v>333</v>
      </c>
      <c r="G1647" s="495">
        <f t="shared" si="49"/>
        <v>100</v>
      </c>
      <c r="H1647" s="631">
        <v>80</v>
      </c>
      <c r="I1647" s="364">
        <f t="shared" si="50"/>
        <v>20</v>
      </c>
    </row>
    <row r="1648" spans="1:9" ht="15">
      <c r="A1648" s="98">
        <v>1640</v>
      </c>
      <c r="B1648" s="629" t="s">
        <v>3742</v>
      </c>
      <c r="C1648" s="629" t="s">
        <v>3737</v>
      </c>
      <c r="D1648" s="634">
        <v>61002017444</v>
      </c>
      <c r="E1648" s="494" t="s">
        <v>828</v>
      </c>
      <c r="F1648" s="98" t="s">
        <v>333</v>
      </c>
      <c r="G1648" s="495">
        <f t="shared" si="49"/>
        <v>100</v>
      </c>
      <c r="H1648" s="631">
        <v>80</v>
      </c>
      <c r="I1648" s="364">
        <f t="shared" si="50"/>
        <v>20</v>
      </c>
    </row>
    <row r="1649" spans="1:9" ht="15">
      <c r="A1649" s="98">
        <v>1641</v>
      </c>
      <c r="B1649" s="629" t="s">
        <v>1752</v>
      </c>
      <c r="C1649" s="629" t="s">
        <v>1607</v>
      </c>
      <c r="D1649" s="634">
        <v>61009001925</v>
      </c>
      <c r="E1649" s="494" t="s">
        <v>828</v>
      </c>
      <c r="F1649" s="98" t="s">
        <v>333</v>
      </c>
      <c r="G1649" s="495">
        <f t="shared" si="49"/>
        <v>100</v>
      </c>
      <c r="H1649" s="631">
        <v>80</v>
      </c>
      <c r="I1649" s="364">
        <f t="shared" si="50"/>
        <v>20</v>
      </c>
    </row>
    <row r="1650" spans="1:9" ht="15">
      <c r="A1650" s="98">
        <v>1642</v>
      </c>
      <c r="B1650" s="629" t="s">
        <v>2574</v>
      </c>
      <c r="C1650" s="629" t="s">
        <v>1607</v>
      </c>
      <c r="D1650" s="634">
        <v>61009001924</v>
      </c>
      <c r="E1650" s="494" t="s">
        <v>828</v>
      </c>
      <c r="F1650" s="98" t="s">
        <v>333</v>
      </c>
      <c r="G1650" s="495">
        <f t="shared" si="49"/>
        <v>100</v>
      </c>
      <c r="H1650" s="631">
        <v>80</v>
      </c>
      <c r="I1650" s="364">
        <f t="shared" si="50"/>
        <v>20</v>
      </c>
    </row>
    <row r="1651" spans="1:9" ht="15">
      <c r="A1651" s="98">
        <v>1643</v>
      </c>
      <c r="B1651" s="629" t="s">
        <v>3348</v>
      </c>
      <c r="C1651" s="629" t="s">
        <v>1600</v>
      </c>
      <c r="D1651" s="634">
        <v>61009006314</v>
      </c>
      <c r="E1651" s="494" t="s">
        <v>828</v>
      </c>
      <c r="F1651" s="98" t="s">
        <v>333</v>
      </c>
      <c r="G1651" s="495">
        <f t="shared" si="49"/>
        <v>100</v>
      </c>
      <c r="H1651" s="631">
        <v>80</v>
      </c>
      <c r="I1651" s="364">
        <f t="shared" si="50"/>
        <v>20</v>
      </c>
    </row>
    <row r="1652" spans="1:9" ht="15">
      <c r="A1652" s="98">
        <v>1644</v>
      </c>
      <c r="B1652" s="629" t="s">
        <v>3623</v>
      </c>
      <c r="C1652" s="629" t="s">
        <v>1600</v>
      </c>
      <c r="D1652" s="634">
        <v>61009004514</v>
      </c>
      <c r="E1652" s="494" t="s">
        <v>828</v>
      </c>
      <c r="F1652" s="98" t="s">
        <v>333</v>
      </c>
      <c r="G1652" s="495">
        <f t="shared" si="49"/>
        <v>100</v>
      </c>
      <c r="H1652" s="631">
        <v>80</v>
      </c>
      <c r="I1652" s="364">
        <f t="shared" si="50"/>
        <v>20</v>
      </c>
    </row>
    <row r="1653" spans="1:9" ht="15">
      <c r="A1653" s="98">
        <v>1645</v>
      </c>
      <c r="B1653" s="629" t="s">
        <v>1946</v>
      </c>
      <c r="C1653" s="629" t="s">
        <v>3737</v>
      </c>
      <c r="D1653" s="634">
        <v>61009007368</v>
      </c>
      <c r="E1653" s="494" t="s">
        <v>828</v>
      </c>
      <c r="F1653" s="98" t="s">
        <v>333</v>
      </c>
      <c r="G1653" s="495">
        <f t="shared" si="49"/>
        <v>100</v>
      </c>
      <c r="H1653" s="631">
        <v>80</v>
      </c>
      <c r="I1653" s="364">
        <f t="shared" si="50"/>
        <v>20</v>
      </c>
    </row>
    <row r="1654" spans="1:9" ht="15">
      <c r="A1654" s="98">
        <v>1646</v>
      </c>
      <c r="B1654" s="629" t="s">
        <v>832</v>
      </c>
      <c r="C1654" s="629" t="s">
        <v>1121</v>
      </c>
      <c r="D1654" s="634">
        <v>61009007689</v>
      </c>
      <c r="E1654" s="494" t="s">
        <v>828</v>
      </c>
      <c r="F1654" s="98" t="s">
        <v>333</v>
      </c>
      <c r="G1654" s="495">
        <f t="shared" si="49"/>
        <v>100</v>
      </c>
      <c r="H1654" s="631">
        <v>80</v>
      </c>
      <c r="I1654" s="364">
        <f t="shared" si="50"/>
        <v>20</v>
      </c>
    </row>
    <row r="1655" spans="1:9" ht="15">
      <c r="A1655" s="98">
        <v>1647</v>
      </c>
      <c r="B1655" s="629" t="s">
        <v>1752</v>
      </c>
      <c r="C1655" s="629" t="s">
        <v>1121</v>
      </c>
      <c r="D1655" s="634">
        <v>61001072595</v>
      </c>
      <c r="E1655" s="494" t="s">
        <v>828</v>
      </c>
      <c r="F1655" s="98" t="s">
        <v>333</v>
      </c>
      <c r="G1655" s="495">
        <f t="shared" si="49"/>
        <v>100</v>
      </c>
      <c r="H1655" s="631">
        <v>80</v>
      </c>
      <c r="I1655" s="364">
        <f t="shared" si="50"/>
        <v>20</v>
      </c>
    </row>
    <row r="1656" spans="1:9" ht="15">
      <c r="A1656" s="98">
        <v>1648</v>
      </c>
      <c r="B1656" s="629" t="s">
        <v>3743</v>
      </c>
      <c r="C1656" s="629" t="s">
        <v>3737</v>
      </c>
      <c r="D1656" s="634">
        <v>61009024221</v>
      </c>
      <c r="E1656" s="494" t="s">
        <v>828</v>
      </c>
      <c r="F1656" s="98" t="s">
        <v>333</v>
      </c>
      <c r="G1656" s="495">
        <f t="shared" si="49"/>
        <v>100</v>
      </c>
      <c r="H1656" s="631">
        <v>80</v>
      </c>
      <c r="I1656" s="364">
        <f t="shared" si="50"/>
        <v>20</v>
      </c>
    </row>
    <row r="1657" spans="1:9" ht="15">
      <c r="A1657" s="98">
        <v>1649</v>
      </c>
      <c r="B1657" s="629" t="s">
        <v>3597</v>
      </c>
      <c r="C1657" s="629" t="s">
        <v>3737</v>
      </c>
      <c r="D1657" s="634">
        <v>61009007676</v>
      </c>
      <c r="E1657" s="494" t="s">
        <v>828</v>
      </c>
      <c r="F1657" s="98" t="s">
        <v>333</v>
      </c>
      <c r="G1657" s="495">
        <f t="shared" si="49"/>
        <v>100</v>
      </c>
      <c r="H1657" s="631">
        <v>80</v>
      </c>
      <c r="I1657" s="364">
        <f t="shared" si="50"/>
        <v>20</v>
      </c>
    </row>
    <row r="1658" spans="1:9" ht="15">
      <c r="A1658" s="98">
        <v>1650</v>
      </c>
      <c r="B1658" s="629" t="s">
        <v>3744</v>
      </c>
      <c r="C1658" s="629" t="s">
        <v>1121</v>
      </c>
      <c r="D1658" s="634">
        <v>61009028211</v>
      </c>
      <c r="E1658" s="494" t="s">
        <v>828</v>
      </c>
      <c r="F1658" s="98" t="s">
        <v>333</v>
      </c>
      <c r="G1658" s="495">
        <f t="shared" si="49"/>
        <v>100</v>
      </c>
      <c r="H1658" s="631">
        <v>80</v>
      </c>
      <c r="I1658" s="364">
        <f t="shared" si="50"/>
        <v>20</v>
      </c>
    </row>
    <row r="1659" spans="1:9" ht="15">
      <c r="A1659" s="98">
        <v>1651</v>
      </c>
      <c r="B1659" s="629" t="s">
        <v>1790</v>
      </c>
      <c r="C1659" s="629" t="s">
        <v>3737</v>
      </c>
      <c r="D1659" s="634">
        <v>61009007668</v>
      </c>
      <c r="E1659" s="494" t="s">
        <v>828</v>
      </c>
      <c r="F1659" s="98" t="s">
        <v>333</v>
      </c>
      <c r="G1659" s="495">
        <f t="shared" si="49"/>
        <v>100</v>
      </c>
      <c r="H1659" s="631">
        <v>80</v>
      </c>
      <c r="I1659" s="364">
        <f t="shared" si="50"/>
        <v>20</v>
      </c>
    </row>
    <row r="1660" spans="1:9" ht="15">
      <c r="A1660" s="98">
        <v>1652</v>
      </c>
      <c r="B1660" s="629" t="s">
        <v>3390</v>
      </c>
      <c r="C1660" s="629" t="s">
        <v>3737</v>
      </c>
      <c r="D1660" s="634">
        <v>61009004413</v>
      </c>
      <c r="E1660" s="494" t="s">
        <v>828</v>
      </c>
      <c r="F1660" s="98" t="s">
        <v>333</v>
      </c>
      <c r="G1660" s="495">
        <f t="shared" si="49"/>
        <v>100</v>
      </c>
      <c r="H1660" s="631">
        <v>80</v>
      </c>
      <c r="I1660" s="364">
        <f t="shared" si="50"/>
        <v>20</v>
      </c>
    </row>
    <row r="1661" spans="1:9" ht="15">
      <c r="A1661" s="98">
        <v>1653</v>
      </c>
      <c r="B1661" s="629" t="s">
        <v>3639</v>
      </c>
      <c r="C1661" s="629" t="s">
        <v>3650</v>
      </c>
      <c r="D1661" s="634">
        <v>61009030514</v>
      </c>
      <c r="E1661" s="494" t="s">
        <v>828</v>
      </c>
      <c r="F1661" s="98" t="s">
        <v>333</v>
      </c>
      <c r="G1661" s="495">
        <f t="shared" ref="G1661:G1693" si="51">H1661/0.8</f>
        <v>100</v>
      </c>
      <c r="H1661" s="631">
        <v>80</v>
      </c>
      <c r="I1661" s="364">
        <f t="shared" ref="I1661:I1693" si="52">H1661*0.25</f>
        <v>20</v>
      </c>
    </row>
    <row r="1662" spans="1:9" ht="15">
      <c r="A1662" s="98">
        <v>1654</v>
      </c>
      <c r="B1662" s="629" t="s">
        <v>3745</v>
      </c>
      <c r="C1662" s="629" t="s">
        <v>3746</v>
      </c>
      <c r="D1662" s="634">
        <v>61010012811</v>
      </c>
      <c r="E1662" s="494" t="s">
        <v>828</v>
      </c>
      <c r="F1662" s="98" t="s">
        <v>333</v>
      </c>
      <c r="G1662" s="495">
        <f t="shared" si="51"/>
        <v>100</v>
      </c>
      <c r="H1662" s="631">
        <v>80</v>
      </c>
      <c r="I1662" s="364">
        <f t="shared" si="52"/>
        <v>20</v>
      </c>
    </row>
    <row r="1663" spans="1:9" ht="15">
      <c r="A1663" s="98">
        <v>1655</v>
      </c>
      <c r="B1663" s="629" t="s">
        <v>3645</v>
      </c>
      <c r="C1663" s="629" t="s">
        <v>3667</v>
      </c>
      <c r="D1663" s="634">
        <v>61009031602</v>
      </c>
      <c r="E1663" s="494" t="s">
        <v>828</v>
      </c>
      <c r="F1663" s="98" t="s">
        <v>333</v>
      </c>
      <c r="G1663" s="495">
        <f t="shared" si="51"/>
        <v>100</v>
      </c>
      <c r="H1663" s="631">
        <v>80</v>
      </c>
      <c r="I1663" s="364">
        <f t="shared" si="52"/>
        <v>20</v>
      </c>
    </row>
    <row r="1664" spans="1:9" ht="15">
      <c r="A1664" s="98">
        <v>1656</v>
      </c>
      <c r="B1664" s="629" t="s">
        <v>3747</v>
      </c>
      <c r="C1664" s="629" t="s">
        <v>3748</v>
      </c>
      <c r="D1664" s="634">
        <v>61009031618</v>
      </c>
      <c r="E1664" s="494" t="s">
        <v>828</v>
      </c>
      <c r="F1664" s="98" t="s">
        <v>333</v>
      </c>
      <c r="G1664" s="495">
        <f t="shared" si="51"/>
        <v>100</v>
      </c>
      <c r="H1664" s="631">
        <v>80</v>
      </c>
      <c r="I1664" s="364">
        <f t="shared" si="52"/>
        <v>20</v>
      </c>
    </row>
    <row r="1665" spans="1:9" ht="15">
      <c r="A1665" s="98">
        <v>1657</v>
      </c>
      <c r="B1665" s="629" t="s">
        <v>3749</v>
      </c>
      <c r="C1665" s="629" t="s">
        <v>1720</v>
      </c>
      <c r="D1665" s="634">
        <v>61009031621</v>
      </c>
      <c r="E1665" s="494" t="s">
        <v>828</v>
      </c>
      <c r="F1665" s="98" t="s">
        <v>333</v>
      </c>
      <c r="G1665" s="495">
        <f t="shared" si="51"/>
        <v>100</v>
      </c>
      <c r="H1665" s="631">
        <v>80</v>
      </c>
      <c r="I1665" s="364">
        <f t="shared" si="52"/>
        <v>20</v>
      </c>
    </row>
    <row r="1666" spans="1:9" ht="15">
      <c r="A1666" s="98">
        <v>1658</v>
      </c>
      <c r="B1666" s="629" t="s">
        <v>3750</v>
      </c>
      <c r="C1666" s="629" t="s">
        <v>820</v>
      </c>
      <c r="D1666" s="634">
        <v>61009031046</v>
      </c>
      <c r="E1666" s="494" t="s">
        <v>828</v>
      </c>
      <c r="F1666" s="98" t="s">
        <v>333</v>
      </c>
      <c r="G1666" s="495">
        <f t="shared" si="51"/>
        <v>100</v>
      </c>
      <c r="H1666" s="631">
        <v>80</v>
      </c>
      <c r="I1666" s="364">
        <f t="shared" si="52"/>
        <v>20</v>
      </c>
    </row>
    <row r="1667" spans="1:9" ht="15">
      <c r="A1667" s="98">
        <v>1659</v>
      </c>
      <c r="B1667" s="629" t="s">
        <v>3751</v>
      </c>
      <c r="C1667" s="629" t="s">
        <v>1600</v>
      </c>
      <c r="D1667" s="634">
        <v>61009031007</v>
      </c>
      <c r="E1667" s="494" t="s">
        <v>828</v>
      </c>
      <c r="F1667" s="98" t="s">
        <v>333</v>
      </c>
      <c r="G1667" s="495">
        <f t="shared" si="51"/>
        <v>100</v>
      </c>
      <c r="H1667" s="631">
        <v>80</v>
      </c>
      <c r="I1667" s="364">
        <f t="shared" si="52"/>
        <v>20</v>
      </c>
    </row>
    <row r="1668" spans="1:9" ht="15">
      <c r="A1668" s="98">
        <v>1660</v>
      </c>
      <c r="B1668" s="629" t="s">
        <v>3741</v>
      </c>
      <c r="C1668" s="629" t="s">
        <v>3244</v>
      </c>
      <c r="D1668" s="634">
        <v>61009031482</v>
      </c>
      <c r="E1668" s="494" t="s">
        <v>828</v>
      </c>
      <c r="F1668" s="98" t="s">
        <v>333</v>
      </c>
      <c r="G1668" s="495">
        <f t="shared" si="51"/>
        <v>100</v>
      </c>
      <c r="H1668" s="631">
        <v>80</v>
      </c>
      <c r="I1668" s="364">
        <f t="shared" si="52"/>
        <v>20</v>
      </c>
    </row>
    <row r="1669" spans="1:9" ht="15">
      <c r="A1669" s="98">
        <v>1661</v>
      </c>
      <c r="B1669" s="629" t="s">
        <v>3668</v>
      </c>
      <c r="C1669" s="629" t="s">
        <v>1121</v>
      </c>
      <c r="D1669" s="634">
        <v>61009027645</v>
      </c>
      <c r="E1669" s="494" t="s">
        <v>828</v>
      </c>
      <c r="F1669" s="98" t="s">
        <v>333</v>
      </c>
      <c r="G1669" s="495">
        <f t="shared" si="51"/>
        <v>100</v>
      </c>
      <c r="H1669" s="631">
        <v>80</v>
      </c>
      <c r="I1669" s="364">
        <f t="shared" si="52"/>
        <v>20</v>
      </c>
    </row>
    <row r="1670" spans="1:9" ht="15">
      <c r="A1670" s="98">
        <v>1662</v>
      </c>
      <c r="B1670" s="629" t="s">
        <v>2398</v>
      </c>
      <c r="C1670" s="629" t="s">
        <v>1720</v>
      </c>
      <c r="D1670" s="634">
        <v>61009026075</v>
      </c>
      <c r="E1670" s="494" t="s">
        <v>828</v>
      </c>
      <c r="F1670" s="98" t="s">
        <v>333</v>
      </c>
      <c r="G1670" s="495">
        <f t="shared" si="51"/>
        <v>100</v>
      </c>
      <c r="H1670" s="631">
        <v>80</v>
      </c>
      <c r="I1670" s="364">
        <f t="shared" si="52"/>
        <v>20</v>
      </c>
    </row>
    <row r="1671" spans="1:9" ht="15">
      <c r="A1671" s="98">
        <v>1663</v>
      </c>
      <c r="B1671" s="629" t="s">
        <v>3752</v>
      </c>
      <c r="C1671" s="629" t="s">
        <v>3737</v>
      </c>
      <c r="D1671" s="634">
        <v>61009002001</v>
      </c>
      <c r="E1671" s="494" t="s">
        <v>828</v>
      </c>
      <c r="F1671" s="98" t="s">
        <v>333</v>
      </c>
      <c r="G1671" s="495">
        <f t="shared" si="51"/>
        <v>100</v>
      </c>
      <c r="H1671" s="631">
        <v>80</v>
      </c>
      <c r="I1671" s="364">
        <f t="shared" si="52"/>
        <v>20</v>
      </c>
    </row>
    <row r="1672" spans="1:9" ht="15">
      <c r="A1672" s="98">
        <v>1664</v>
      </c>
      <c r="B1672" s="629" t="s">
        <v>3645</v>
      </c>
      <c r="C1672" s="629" t="s">
        <v>1121</v>
      </c>
      <c r="D1672" s="634">
        <v>61001049358</v>
      </c>
      <c r="E1672" s="494" t="s">
        <v>828</v>
      </c>
      <c r="F1672" s="98" t="s">
        <v>333</v>
      </c>
      <c r="G1672" s="495">
        <f t="shared" si="51"/>
        <v>100</v>
      </c>
      <c r="H1672" s="631">
        <v>80</v>
      </c>
      <c r="I1672" s="364">
        <f t="shared" si="52"/>
        <v>20</v>
      </c>
    </row>
    <row r="1673" spans="1:9" ht="15">
      <c r="A1673" s="98">
        <v>1665</v>
      </c>
      <c r="B1673" s="629" t="s">
        <v>1979</v>
      </c>
      <c r="C1673" s="629" t="s">
        <v>3737</v>
      </c>
      <c r="D1673" s="634">
        <v>61009030319</v>
      </c>
      <c r="E1673" s="494" t="s">
        <v>828</v>
      </c>
      <c r="F1673" s="98" t="s">
        <v>333</v>
      </c>
      <c r="G1673" s="495">
        <f t="shared" si="51"/>
        <v>100</v>
      </c>
      <c r="H1673" s="631">
        <v>80</v>
      </c>
      <c r="I1673" s="364">
        <f t="shared" si="52"/>
        <v>20</v>
      </c>
    </row>
    <row r="1674" spans="1:9" ht="15">
      <c r="A1674" s="98">
        <v>1666</v>
      </c>
      <c r="B1674" s="629" t="s">
        <v>3753</v>
      </c>
      <c r="C1674" s="629" t="s">
        <v>3754</v>
      </c>
      <c r="D1674" s="634">
        <v>61004014804</v>
      </c>
      <c r="E1674" s="494" t="s">
        <v>828</v>
      </c>
      <c r="F1674" s="98" t="s">
        <v>333</v>
      </c>
      <c r="G1674" s="495">
        <f t="shared" si="51"/>
        <v>100</v>
      </c>
      <c r="H1674" s="631">
        <v>80</v>
      </c>
      <c r="I1674" s="364">
        <f t="shared" si="52"/>
        <v>20</v>
      </c>
    </row>
    <row r="1675" spans="1:9" ht="15">
      <c r="A1675" s="98">
        <v>1667</v>
      </c>
      <c r="B1675" s="629" t="s">
        <v>3755</v>
      </c>
      <c r="C1675" s="629" t="s">
        <v>3756</v>
      </c>
      <c r="D1675" s="634">
        <v>61009029263</v>
      </c>
      <c r="E1675" s="494" t="s">
        <v>828</v>
      </c>
      <c r="F1675" s="98" t="s">
        <v>333</v>
      </c>
      <c r="G1675" s="495">
        <f t="shared" si="51"/>
        <v>100</v>
      </c>
      <c r="H1675" s="631">
        <v>80</v>
      </c>
      <c r="I1675" s="364">
        <f t="shared" si="52"/>
        <v>20</v>
      </c>
    </row>
    <row r="1676" spans="1:9" ht="15">
      <c r="A1676" s="98">
        <v>1668</v>
      </c>
      <c r="B1676" s="629" t="s">
        <v>3757</v>
      </c>
      <c r="C1676" s="629" t="s">
        <v>3758</v>
      </c>
      <c r="D1676" s="634">
        <v>61009030443</v>
      </c>
      <c r="E1676" s="494" t="s">
        <v>828</v>
      </c>
      <c r="F1676" s="98" t="s">
        <v>333</v>
      </c>
      <c r="G1676" s="495">
        <f t="shared" si="51"/>
        <v>100</v>
      </c>
      <c r="H1676" s="631">
        <v>80</v>
      </c>
      <c r="I1676" s="364">
        <f t="shared" si="52"/>
        <v>20</v>
      </c>
    </row>
    <row r="1677" spans="1:9" ht="15">
      <c r="A1677" s="98">
        <v>1669</v>
      </c>
      <c r="B1677" s="629" t="s">
        <v>1441</v>
      </c>
      <c r="C1677" s="629" t="s">
        <v>3759</v>
      </c>
      <c r="D1677" s="634">
        <v>61001032459</v>
      </c>
      <c r="E1677" s="494" t="s">
        <v>828</v>
      </c>
      <c r="F1677" s="98" t="s">
        <v>333</v>
      </c>
      <c r="G1677" s="495">
        <f t="shared" si="51"/>
        <v>100</v>
      </c>
      <c r="H1677" s="631">
        <v>80</v>
      </c>
      <c r="I1677" s="364">
        <f t="shared" si="52"/>
        <v>20</v>
      </c>
    </row>
    <row r="1678" spans="1:9" ht="15">
      <c r="A1678" s="98">
        <v>1670</v>
      </c>
      <c r="B1678" s="629" t="s">
        <v>3760</v>
      </c>
      <c r="C1678" s="629" t="s">
        <v>3737</v>
      </c>
      <c r="D1678" s="634">
        <v>61009006596</v>
      </c>
      <c r="E1678" s="494" t="s">
        <v>828</v>
      </c>
      <c r="F1678" s="98" t="s">
        <v>333</v>
      </c>
      <c r="G1678" s="495">
        <f t="shared" si="51"/>
        <v>100</v>
      </c>
      <c r="H1678" s="631">
        <v>80</v>
      </c>
      <c r="I1678" s="364">
        <f t="shared" si="52"/>
        <v>20</v>
      </c>
    </row>
    <row r="1679" spans="1:9" ht="15">
      <c r="A1679" s="98">
        <v>1671</v>
      </c>
      <c r="B1679" s="629" t="s">
        <v>3375</v>
      </c>
      <c r="C1679" s="629" t="s">
        <v>3761</v>
      </c>
      <c r="D1679" s="634">
        <v>61009017677</v>
      </c>
      <c r="E1679" s="494" t="s">
        <v>828</v>
      </c>
      <c r="F1679" s="98" t="s">
        <v>333</v>
      </c>
      <c r="G1679" s="495">
        <f t="shared" si="51"/>
        <v>100</v>
      </c>
      <c r="H1679" s="631">
        <v>80</v>
      </c>
      <c r="I1679" s="364">
        <f t="shared" si="52"/>
        <v>20</v>
      </c>
    </row>
    <row r="1680" spans="1:9" ht="15">
      <c r="A1680" s="98">
        <v>1672</v>
      </c>
      <c r="B1680" s="629" t="s">
        <v>3375</v>
      </c>
      <c r="C1680" s="629" t="s">
        <v>3521</v>
      </c>
      <c r="D1680" s="634">
        <v>61009019686</v>
      </c>
      <c r="E1680" s="494" t="s">
        <v>828</v>
      </c>
      <c r="F1680" s="98" t="s">
        <v>333</v>
      </c>
      <c r="G1680" s="495">
        <f t="shared" si="51"/>
        <v>100</v>
      </c>
      <c r="H1680" s="631">
        <v>80</v>
      </c>
      <c r="I1680" s="364">
        <f t="shared" si="52"/>
        <v>20</v>
      </c>
    </row>
    <row r="1681" spans="1:9" ht="15">
      <c r="A1681" s="98">
        <v>1673</v>
      </c>
      <c r="B1681" s="629" t="s">
        <v>1815</v>
      </c>
      <c r="C1681" s="629" t="s">
        <v>3737</v>
      </c>
      <c r="D1681" s="634">
        <v>61009000398</v>
      </c>
      <c r="E1681" s="494" t="s">
        <v>828</v>
      </c>
      <c r="F1681" s="98" t="s">
        <v>333</v>
      </c>
      <c r="G1681" s="495">
        <f t="shared" si="51"/>
        <v>100</v>
      </c>
      <c r="H1681" s="631">
        <v>80</v>
      </c>
      <c r="I1681" s="364">
        <f t="shared" si="52"/>
        <v>20</v>
      </c>
    </row>
    <row r="1682" spans="1:9" ht="15">
      <c r="A1682" s="98">
        <v>1674</v>
      </c>
      <c r="B1682" s="629" t="s">
        <v>2646</v>
      </c>
      <c r="C1682" s="629" t="s">
        <v>3758</v>
      </c>
      <c r="D1682" s="634">
        <v>61009022124</v>
      </c>
      <c r="E1682" s="494" t="s">
        <v>828</v>
      </c>
      <c r="F1682" s="98" t="s">
        <v>333</v>
      </c>
      <c r="G1682" s="495">
        <f t="shared" si="51"/>
        <v>100</v>
      </c>
      <c r="H1682" s="631">
        <v>80</v>
      </c>
      <c r="I1682" s="364">
        <f t="shared" si="52"/>
        <v>20</v>
      </c>
    </row>
    <row r="1683" spans="1:9" ht="15">
      <c r="A1683" s="98">
        <v>1675</v>
      </c>
      <c r="B1683" s="629" t="s">
        <v>3762</v>
      </c>
      <c r="C1683" s="629" t="s">
        <v>3521</v>
      </c>
      <c r="D1683" s="634">
        <v>61009030306</v>
      </c>
      <c r="E1683" s="494" t="s">
        <v>828</v>
      </c>
      <c r="F1683" s="98" t="s">
        <v>333</v>
      </c>
      <c r="G1683" s="495">
        <f t="shared" si="51"/>
        <v>100</v>
      </c>
      <c r="H1683" s="631">
        <v>80</v>
      </c>
      <c r="I1683" s="364">
        <f t="shared" si="52"/>
        <v>20</v>
      </c>
    </row>
    <row r="1684" spans="1:9" ht="15">
      <c r="A1684" s="98">
        <v>1676</v>
      </c>
      <c r="B1684" s="629" t="s">
        <v>2674</v>
      </c>
      <c r="C1684" s="629" t="s">
        <v>3737</v>
      </c>
      <c r="D1684" s="634">
        <v>61009030523</v>
      </c>
      <c r="E1684" s="494" t="s">
        <v>828</v>
      </c>
      <c r="F1684" s="98" t="s">
        <v>333</v>
      </c>
      <c r="G1684" s="495">
        <f t="shared" si="51"/>
        <v>100</v>
      </c>
      <c r="H1684" s="631">
        <v>80</v>
      </c>
      <c r="I1684" s="364">
        <f t="shared" si="52"/>
        <v>20</v>
      </c>
    </row>
    <row r="1685" spans="1:9" ht="15">
      <c r="A1685" s="98">
        <v>1677</v>
      </c>
      <c r="B1685" s="629" t="s">
        <v>3645</v>
      </c>
      <c r="C1685" s="629" t="s">
        <v>3759</v>
      </c>
      <c r="D1685" s="634">
        <v>61001046619</v>
      </c>
      <c r="E1685" s="494" t="s">
        <v>828</v>
      </c>
      <c r="F1685" s="98" t="s">
        <v>333</v>
      </c>
      <c r="G1685" s="495">
        <f t="shared" si="51"/>
        <v>100</v>
      </c>
      <c r="H1685" s="631">
        <v>80</v>
      </c>
      <c r="I1685" s="364">
        <f t="shared" si="52"/>
        <v>20</v>
      </c>
    </row>
    <row r="1686" spans="1:9" ht="15">
      <c r="A1686" s="98">
        <v>1678</v>
      </c>
      <c r="B1686" s="629" t="s">
        <v>3763</v>
      </c>
      <c r="C1686" s="629" t="s">
        <v>3737</v>
      </c>
      <c r="D1686" s="634">
        <v>61354000815</v>
      </c>
      <c r="E1686" s="494" t="s">
        <v>828</v>
      </c>
      <c r="F1686" s="98" t="s">
        <v>333</v>
      </c>
      <c r="G1686" s="495">
        <f t="shared" si="51"/>
        <v>100</v>
      </c>
      <c r="H1686" s="631">
        <v>80</v>
      </c>
      <c r="I1686" s="364">
        <f t="shared" si="52"/>
        <v>20</v>
      </c>
    </row>
    <row r="1687" spans="1:9" ht="15">
      <c r="A1687" s="98">
        <v>1679</v>
      </c>
      <c r="B1687" s="629" t="s">
        <v>3720</v>
      </c>
      <c r="C1687" s="629" t="s">
        <v>3650</v>
      </c>
      <c r="D1687" s="634">
        <v>61009000240</v>
      </c>
      <c r="E1687" s="494" t="s">
        <v>828</v>
      </c>
      <c r="F1687" s="98" t="s">
        <v>333</v>
      </c>
      <c r="G1687" s="495">
        <f t="shared" si="51"/>
        <v>100</v>
      </c>
      <c r="H1687" s="631">
        <v>80</v>
      </c>
      <c r="I1687" s="364">
        <f t="shared" si="52"/>
        <v>20</v>
      </c>
    </row>
    <row r="1688" spans="1:9" ht="15">
      <c r="A1688" s="98">
        <v>1680</v>
      </c>
      <c r="B1688" s="629" t="s">
        <v>832</v>
      </c>
      <c r="C1688" s="629" t="s">
        <v>3764</v>
      </c>
      <c r="D1688" s="634">
        <v>61009033404</v>
      </c>
      <c r="E1688" s="494" t="s">
        <v>828</v>
      </c>
      <c r="F1688" s="98" t="s">
        <v>333</v>
      </c>
      <c r="G1688" s="495">
        <f t="shared" si="51"/>
        <v>100</v>
      </c>
      <c r="H1688" s="631">
        <v>80</v>
      </c>
      <c r="I1688" s="364">
        <f t="shared" si="52"/>
        <v>20</v>
      </c>
    </row>
    <row r="1689" spans="1:9" ht="15">
      <c r="A1689" s="98">
        <v>1681</v>
      </c>
      <c r="B1689" s="629" t="s">
        <v>3765</v>
      </c>
      <c r="C1689" s="629" t="s">
        <v>3766</v>
      </c>
      <c r="D1689" s="634">
        <v>61009029723</v>
      </c>
      <c r="E1689" s="494" t="s">
        <v>828</v>
      </c>
      <c r="F1689" s="98" t="s">
        <v>333</v>
      </c>
      <c r="G1689" s="495">
        <f t="shared" si="51"/>
        <v>100</v>
      </c>
      <c r="H1689" s="631">
        <v>80</v>
      </c>
      <c r="I1689" s="364">
        <f t="shared" si="52"/>
        <v>20</v>
      </c>
    </row>
    <row r="1690" spans="1:9" ht="15">
      <c r="A1690" s="98">
        <v>1682</v>
      </c>
      <c r="B1690" s="629" t="s">
        <v>1860</v>
      </c>
      <c r="C1690" s="629" t="s">
        <v>3764</v>
      </c>
      <c r="D1690" s="634">
        <v>61009033405</v>
      </c>
      <c r="E1690" s="494" t="s">
        <v>828</v>
      </c>
      <c r="F1690" s="98" t="s">
        <v>333</v>
      </c>
      <c r="G1690" s="495">
        <f t="shared" si="51"/>
        <v>100</v>
      </c>
      <c r="H1690" s="631">
        <v>80</v>
      </c>
      <c r="I1690" s="364">
        <f t="shared" si="52"/>
        <v>20</v>
      </c>
    </row>
    <row r="1691" spans="1:9" ht="15">
      <c r="A1691" s="98">
        <v>1683</v>
      </c>
      <c r="B1691" s="629" t="s">
        <v>3355</v>
      </c>
      <c r="C1691" s="629" t="s">
        <v>3737</v>
      </c>
      <c r="D1691" s="634">
        <v>61009030261</v>
      </c>
      <c r="E1691" s="494" t="s">
        <v>828</v>
      </c>
      <c r="F1691" s="98" t="s">
        <v>333</v>
      </c>
      <c r="G1691" s="495">
        <f t="shared" si="51"/>
        <v>100</v>
      </c>
      <c r="H1691" s="631">
        <v>80</v>
      </c>
      <c r="I1691" s="364">
        <f t="shared" si="52"/>
        <v>20</v>
      </c>
    </row>
    <row r="1692" spans="1:9" ht="15">
      <c r="A1692" s="98">
        <v>1684</v>
      </c>
      <c r="B1692" s="629" t="s">
        <v>859</v>
      </c>
      <c r="C1692" s="629" t="s">
        <v>3756</v>
      </c>
      <c r="D1692" s="634">
        <v>61009030335</v>
      </c>
      <c r="E1692" s="494" t="s">
        <v>828</v>
      </c>
      <c r="F1692" s="98" t="s">
        <v>333</v>
      </c>
      <c r="G1692" s="495">
        <f t="shared" si="51"/>
        <v>100</v>
      </c>
      <c r="H1692" s="631">
        <v>80</v>
      </c>
      <c r="I1692" s="364">
        <f t="shared" si="52"/>
        <v>20</v>
      </c>
    </row>
    <row r="1693" spans="1:9" ht="15">
      <c r="A1693" s="98">
        <v>1685</v>
      </c>
      <c r="B1693" s="629" t="s">
        <v>2617</v>
      </c>
      <c r="C1693" s="629" t="s">
        <v>3767</v>
      </c>
      <c r="D1693" s="634">
        <v>61009004765</v>
      </c>
      <c r="E1693" s="494" t="s">
        <v>828</v>
      </c>
      <c r="F1693" s="98" t="s">
        <v>333</v>
      </c>
      <c r="G1693" s="495">
        <f t="shared" si="51"/>
        <v>100</v>
      </c>
      <c r="H1693" s="631">
        <v>80</v>
      </c>
      <c r="I1693" s="364">
        <f t="shared" si="52"/>
        <v>20</v>
      </c>
    </row>
    <row r="1694" spans="1:9" ht="15">
      <c r="A1694" s="87" t="s">
        <v>270</v>
      </c>
      <c r="B1694" s="87"/>
      <c r="C1694" s="87"/>
      <c r="D1694" s="87"/>
      <c r="E1694" s="87"/>
      <c r="F1694" s="98"/>
      <c r="G1694" s="4"/>
      <c r="H1694" s="4"/>
      <c r="I1694" s="4"/>
    </row>
    <row r="1695" spans="1:9" ht="15">
      <c r="A1695" s="87"/>
      <c r="B1695" s="99"/>
      <c r="C1695" s="99"/>
      <c r="D1695" s="99"/>
      <c r="E1695" s="99"/>
      <c r="F1695" s="87" t="s">
        <v>420</v>
      </c>
      <c r="G1695" s="86">
        <f>SUM(G9:G1694)</f>
        <v>207614.28</v>
      </c>
      <c r="H1695" s="86">
        <f>SUM(H9:H1694)</f>
        <v>165520</v>
      </c>
      <c r="I1695" s="86">
        <f>SUM(I9:I1694)</f>
        <v>41380</v>
      </c>
    </row>
    <row r="1696" spans="1:9" ht="15">
      <c r="A1696" s="216"/>
      <c r="B1696" s="216"/>
      <c r="C1696" s="216"/>
      <c r="D1696" s="216"/>
      <c r="E1696" s="216"/>
      <c r="F1696" s="216"/>
      <c r="G1696" s="216"/>
      <c r="H1696" s="184"/>
      <c r="I1696" s="184"/>
    </row>
    <row r="1697" spans="1:9" ht="15">
      <c r="A1697" s="217" t="s">
        <v>437</v>
      </c>
      <c r="B1697" s="217"/>
      <c r="C1697" s="216"/>
      <c r="D1697" s="216"/>
      <c r="E1697" s="216"/>
      <c r="F1697" s="216"/>
      <c r="G1697" s="216"/>
      <c r="H1697" s="184"/>
      <c r="I1697" s="184"/>
    </row>
    <row r="1698" spans="1:9" ht="15">
      <c r="A1698" s="217"/>
      <c r="B1698" s="217"/>
      <c r="C1698" s="216"/>
      <c r="D1698" s="216"/>
      <c r="E1698" s="216"/>
      <c r="F1698" s="216"/>
      <c r="G1698" s="216"/>
      <c r="H1698" s="184"/>
      <c r="I1698" s="184"/>
    </row>
    <row r="1699" spans="1:9" ht="15">
      <c r="A1699" s="217"/>
      <c r="B1699" s="217"/>
      <c r="C1699" s="184"/>
      <c r="D1699" s="184"/>
      <c r="E1699" s="184"/>
      <c r="F1699" s="184"/>
      <c r="G1699" s="184"/>
      <c r="H1699" s="184"/>
      <c r="I1699" s="184"/>
    </row>
    <row r="1700" spans="1:9" ht="15">
      <c r="A1700" s="217"/>
      <c r="B1700" s="217"/>
      <c r="C1700" s="184"/>
      <c r="D1700" s="184"/>
      <c r="E1700" s="184"/>
      <c r="F1700" s="184"/>
      <c r="G1700" s="184"/>
      <c r="H1700" s="184"/>
      <c r="I1700" s="184"/>
    </row>
    <row r="1701" spans="1:9">
      <c r="A1701" s="213"/>
      <c r="B1701" s="213"/>
      <c r="C1701" s="213"/>
      <c r="D1701" s="213"/>
      <c r="E1701" s="213"/>
      <c r="F1701" s="213"/>
      <c r="G1701" s="213"/>
      <c r="H1701" s="213"/>
      <c r="I1701" s="213"/>
    </row>
    <row r="1702" spans="1:9" ht="15">
      <c r="A1702" s="190" t="s">
        <v>107</v>
      </c>
      <c r="B1702" s="190"/>
      <c r="C1702" s="184"/>
      <c r="D1702" s="184"/>
      <c r="E1702" s="184"/>
      <c r="F1702" s="184"/>
      <c r="G1702" s="184"/>
      <c r="H1702" s="184"/>
      <c r="I1702" s="184"/>
    </row>
    <row r="1703" spans="1:9" ht="15">
      <c r="A1703" s="184"/>
      <c r="B1703" s="184"/>
      <c r="C1703" s="184"/>
      <c r="D1703" s="184"/>
      <c r="E1703" s="184"/>
      <c r="F1703" s="184"/>
      <c r="G1703" s="184"/>
      <c r="H1703" s="184"/>
      <c r="I1703" s="184"/>
    </row>
    <row r="1704" spans="1:9" ht="15">
      <c r="A1704" s="184"/>
      <c r="B1704" s="184"/>
      <c r="C1704" s="184"/>
      <c r="D1704" s="184"/>
      <c r="E1704" s="188"/>
      <c r="F1704" s="188"/>
      <c r="G1704" s="188"/>
      <c r="H1704" s="184"/>
      <c r="I1704" s="184"/>
    </row>
    <row r="1705" spans="1:9" ht="15">
      <c r="A1705" s="190"/>
      <c r="B1705" s="190"/>
      <c r="C1705" s="190" t="s">
        <v>374</v>
      </c>
      <c r="D1705" s="190"/>
      <c r="E1705" s="190"/>
      <c r="F1705" s="190"/>
      <c r="G1705" s="190"/>
      <c r="H1705" s="184"/>
      <c r="I1705" s="184"/>
    </row>
    <row r="1706" spans="1:9" ht="15">
      <c r="A1706" s="184"/>
      <c r="B1706" s="184"/>
      <c r="C1706" s="184" t="s">
        <v>373</v>
      </c>
      <c r="D1706" s="184"/>
      <c r="E1706" s="184"/>
      <c r="F1706" s="184"/>
      <c r="G1706" s="184"/>
      <c r="H1706" s="184"/>
      <c r="I1706" s="184"/>
    </row>
    <row r="1707" spans="1:9">
      <c r="A1707" s="192"/>
      <c r="B1707" s="192"/>
      <c r="C1707" s="192" t="s">
        <v>139</v>
      </c>
      <c r="D1707" s="192"/>
      <c r="E1707" s="192"/>
      <c r="F1707" s="192"/>
      <c r="G1707" s="192"/>
    </row>
  </sheetData>
  <mergeCells count="2">
    <mergeCell ref="I1:J1"/>
    <mergeCell ref="I2:J2"/>
  </mergeCells>
  <printOptions gridLines="1"/>
  <pageMargins left="0.25" right="0.25" top="0.75" bottom="0.75" header="0.3" footer="0.3"/>
  <pageSetup scale="83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46"/>
  <sheetViews>
    <sheetView view="pageBreakPreview" topLeftCell="A9" zoomScale="80" zoomScaleSheetLayoutView="80" workbookViewId="0">
      <selection activeCell="B15" sqref="B15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438</v>
      </c>
      <c r="B1" s="77"/>
      <c r="C1" s="77"/>
      <c r="D1" s="77"/>
      <c r="E1" s="77"/>
      <c r="F1" s="77"/>
      <c r="G1" s="857" t="s">
        <v>109</v>
      </c>
      <c r="H1" s="857"/>
      <c r="I1" s="282"/>
    </row>
    <row r="2" spans="1:9" ht="15">
      <c r="A2" s="76" t="s">
        <v>140</v>
      </c>
      <c r="B2" s="77"/>
      <c r="C2" s="77"/>
      <c r="D2" s="77"/>
      <c r="E2" s="77"/>
      <c r="F2" s="77"/>
      <c r="G2" s="855" t="str">
        <f>'ფორმა N1'!L2</f>
        <v>01.01.20-31.12.20</v>
      </c>
      <c r="H2" s="855"/>
      <c r="I2" s="76"/>
    </row>
    <row r="3" spans="1:9" ht="15">
      <c r="A3" s="76"/>
      <c r="B3" s="76"/>
      <c r="C3" s="76"/>
      <c r="D3" s="76"/>
      <c r="E3" s="76"/>
      <c r="F3" s="76"/>
      <c r="G3" s="263"/>
      <c r="H3" s="263"/>
      <c r="I3" s="282"/>
    </row>
    <row r="4" spans="1:9" ht="15">
      <c r="A4" s="77" t="s">
        <v>268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346" t="str">
        <f>'ფორმა N1'!A5</f>
        <v>მპგ "ერთიანი საქართველო-დემოკრატიული მოძრაობა "</v>
      </c>
      <c r="B5" s="80"/>
      <c r="C5" s="80"/>
      <c r="D5" s="80"/>
      <c r="E5" s="80"/>
      <c r="F5" s="80"/>
      <c r="G5" s="81"/>
      <c r="H5" s="81"/>
      <c r="I5" s="81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262"/>
      <c r="B7" s="262"/>
      <c r="C7" s="262"/>
      <c r="D7" s="262"/>
      <c r="E7" s="262"/>
      <c r="F7" s="262"/>
      <c r="G7" s="78"/>
      <c r="H7" s="78"/>
      <c r="I7" s="282"/>
    </row>
    <row r="8" spans="1:9" ht="45">
      <c r="A8" s="278" t="s">
        <v>64</v>
      </c>
      <c r="B8" s="79" t="s">
        <v>325</v>
      </c>
      <c r="C8" s="90" t="s">
        <v>326</v>
      </c>
      <c r="D8" s="90" t="s">
        <v>226</v>
      </c>
      <c r="E8" s="90" t="s">
        <v>329</v>
      </c>
      <c r="F8" s="90" t="s">
        <v>328</v>
      </c>
      <c r="G8" s="90" t="s">
        <v>370</v>
      </c>
      <c r="H8" s="79" t="s">
        <v>10</v>
      </c>
      <c r="I8" s="79" t="s">
        <v>9</v>
      </c>
    </row>
    <row r="9" spans="1:9" ht="30">
      <c r="A9" s="279"/>
      <c r="B9" s="280" t="s">
        <v>896</v>
      </c>
      <c r="C9" s="98" t="s">
        <v>3768</v>
      </c>
      <c r="D9" s="98">
        <v>62001000351</v>
      </c>
      <c r="E9" s="98" t="s">
        <v>554</v>
      </c>
      <c r="F9" s="98" t="s">
        <v>3769</v>
      </c>
      <c r="G9" s="98" t="s">
        <v>3770</v>
      </c>
      <c r="H9" s="4">
        <v>920</v>
      </c>
      <c r="I9" s="4">
        <v>920</v>
      </c>
    </row>
    <row r="10" spans="1:9" ht="30">
      <c r="A10" s="279"/>
      <c r="B10" s="280" t="s">
        <v>896</v>
      </c>
      <c r="C10" s="98" t="s">
        <v>3768</v>
      </c>
      <c r="D10" s="98">
        <v>62001000351</v>
      </c>
      <c r="E10" s="98" t="s">
        <v>554</v>
      </c>
      <c r="F10" s="98" t="s">
        <v>3769</v>
      </c>
      <c r="G10" s="98" t="s">
        <v>3771</v>
      </c>
      <c r="H10" s="4">
        <v>90</v>
      </c>
      <c r="I10" s="4">
        <v>90</v>
      </c>
    </row>
    <row r="11" spans="1:9" ht="30">
      <c r="A11" s="279"/>
      <c r="B11" s="280" t="s">
        <v>1456</v>
      </c>
      <c r="C11" s="98" t="s">
        <v>3003</v>
      </c>
      <c r="D11" s="98">
        <v>35001115336</v>
      </c>
      <c r="E11" s="98" t="s">
        <v>554</v>
      </c>
      <c r="F11" s="98" t="s">
        <v>3769</v>
      </c>
      <c r="G11" s="98" t="s">
        <v>3771</v>
      </c>
      <c r="H11" s="4">
        <v>90</v>
      </c>
      <c r="I11" s="4">
        <v>90</v>
      </c>
    </row>
    <row r="12" spans="1:9" ht="15">
      <c r="A12" s="279"/>
      <c r="B12" s="280"/>
      <c r="C12" s="87"/>
      <c r="D12" s="87"/>
      <c r="E12" s="87"/>
      <c r="F12" s="87"/>
      <c r="G12" s="87"/>
      <c r="H12" s="4"/>
      <c r="I12" s="4"/>
    </row>
    <row r="13" spans="1:9" ht="15">
      <c r="A13" s="279"/>
      <c r="B13" s="280"/>
      <c r="C13" s="87"/>
      <c r="D13" s="87"/>
      <c r="E13" s="87"/>
      <c r="F13" s="87"/>
      <c r="G13" s="87"/>
      <c r="H13" s="4"/>
      <c r="I13" s="4"/>
    </row>
    <row r="14" spans="1:9" ht="15">
      <c r="A14" s="279"/>
      <c r="B14" s="280"/>
      <c r="C14" s="87"/>
      <c r="D14" s="87"/>
      <c r="E14" s="87"/>
      <c r="F14" s="87"/>
      <c r="G14" s="87"/>
      <c r="H14" s="4"/>
      <c r="I14" s="4"/>
    </row>
    <row r="15" spans="1:9" ht="15">
      <c r="A15" s="279"/>
      <c r="B15" s="280"/>
      <c r="C15" s="87"/>
      <c r="D15" s="87"/>
      <c r="E15" s="87"/>
      <c r="F15" s="87"/>
      <c r="G15" s="87"/>
      <c r="H15" s="4"/>
      <c r="I15" s="4"/>
    </row>
    <row r="16" spans="1:9" ht="15">
      <c r="A16" s="279"/>
      <c r="B16" s="280"/>
      <c r="C16" s="87"/>
      <c r="D16" s="87"/>
      <c r="E16" s="87"/>
      <c r="F16" s="87"/>
      <c r="G16" s="87"/>
      <c r="H16" s="4"/>
      <c r="I16" s="4"/>
    </row>
    <row r="17" spans="1:9" ht="15">
      <c r="A17" s="279"/>
      <c r="B17" s="280"/>
      <c r="C17" s="87"/>
      <c r="D17" s="87"/>
      <c r="E17" s="87"/>
      <c r="F17" s="87"/>
      <c r="G17" s="87"/>
      <c r="H17" s="4"/>
      <c r="I17" s="4"/>
    </row>
    <row r="18" spans="1:9" ht="15">
      <c r="A18" s="279"/>
      <c r="B18" s="280"/>
      <c r="C18" s="87"/>
      <c r="D18" s="87"/>
      <c r="E18" s="87"/>
      <c r="F18" s="87"/>
      <c r="G18" s="87"/>
      <c r="H18" s="4"/>
      <c r="I18" s="4"/>
    </row>
    <row r="19" spans="1:9" ht="15">
      <c r="A19" s="279"/>
      <c r="B19" s="280"/>
      <c r="C19" s="87"/>
      <c r="D19" s="87"/>
      <c r="E19" s="87"/>
      <c r="F19" s="87"/>
      <c r="G19" s="87"/>
      <c r="H19" s="4"/>
      <c r="I19" s="4"/>
    </row>
    <row r="20" spans="1:9" ht="15">
      <c r="A20" s="279"/>
      <c r="B20" s="280"/>
      <c r="C20" s="87"/>
      <c r="D20" s="87"/>
      <c r="E20" s="87"/>
      <c r="F20" s="87"/>
      <c r="G20" s="87"/>
      <c r="H20" s="4"/>
      <c r="I20" s="4"/>
    </row>
    <row r="21" spans="1:9" ht="15">
      <c r="A21" s="279"/>
      <c r="B21" s="280"/>
      <c r="C21" s="87"/>
      <c r="D21" s="87"/>
      <c r="E21" s="87"/>
      <c r="F21" s="87"/>
      <c r="G21" s="87"/>
      <c r="H21" s="4"/>
      <c r="I21" s="4"/>
    </row>
    <row r="22" spans="1:9" ht="15">
      <c r="A22" s="279"/>
      <c r="B22" s="280"/>
      <c r="C22" s="87"/>
      <c r="D22" s="87"/>
      <c r="E22" s="87"/>
      <c r="F22" s="87"/>
      <c r="G22" s="87"/>
      <c r="H22" s="4"/>
      <c r="I22" s="4"/>
    </row>
    <row r="23" spans="1:9" ht="15">
      <c r="A23" s="279"/>
      <c r="B23" s="280"/>
      <c r="C23" s="87"/>
      <c r="D23" s="87"/>
      <c r="E23" s="87"/>
      <c r="F23" s="87"/>
      <c r="G23" s="87"/>
      <c r="H23" s="4"/>
      <c r="I23" s="4"/>
    </row>
    <row r="24" spans="1:9" ht="15">
      <c r="A24" s="279"/>
      <c r="B24" s="280"/>
      <c r="C24" s="87"/>
      <c r="D24" s="87"/>
      <c r="E24" s="87"/>
      <c r="F24" s="87"/>
      <c r="G24" s="87"/>
      <c r="H24" s="4"/>
      <c r="I24" s="4"/>
    </row>
    <row r="25" spans="1:9" ht="15">
      <c r="A25" s="279"/>
      <c r="B25" s="280"/>
      <c r="C25" s="87"/>
      <c r="D25" s="87"/>
      <c r="E25" s="87"/>
      <c r="F25" s="87"/>
      <c r="G25" s="87"/>
      <c r="H25" s="4"/>
      <c r="I25" s="4"/>
    </row>
    <row r="26" spans="1:9" ht="15">
      <c r="A26" s="279"/>
      <c r="B26" s="280"/>
      <c r="C26" s="87"/>
      <c r="D26" s="87"/>
      <c r="E26" s="87"/>
      <c r="F26" s="87"/>
      <c r="G26" s="87"/>
      <c r="H26" s="4"/>
      <c r="I26" s="4"/>
    </row>
    <row r="27" spans="1:9" ht="15">
      <c r="A27" s="279"/>
      <c r="B27" s="280"/>
      <c r="C27" s="87"/>
      <c r="D27" s="87"/>
      <c r="E27" s="87"/>
      <c r="F27" s="87"/>
      <c r="G27" s="87"/>
      <c r="H27" s="4"/>
      <c r="I27" s="4"/>
    </row>
    <row r="28" spans="1:9" ht="15">
      <c r="A28" s="279"/>
      <c r="B28" s="280"/>
      <c r="C28" s="87"/>
      <c r="D28" s="87"/>
      <c r="E28" s="87"/>
      <c r="F28" s="87"/>
      <c r="G28" s="87"/>
      <c r="H28" s="4"/>
      <c r="I28" s="4"/>
    </row>
    <row r="29" spans="1:9" ht="15">
      <c r="A29" s="279"/>
      <c r="B29" s="280"/>
      <c r="C29" s="87"/>
      <c r="D29" s="87"/>
      <c r="E29" s="87"/>
      <c r="F29" s="87"/>
      <c r="G29" s="87"/>
      <c r="H29" s="4"/>
      <c r="I29" s="4"/>
    </row>
    <row r="30" spans="1:9" ht="15">
      <c r="A30" s="279"/>
      <c r="B30" s="280"/>
      <c r="C30" s="87"/>
      <c r="D30" s="87"/>
      <c r="E30" s="87"/>
      <c r="F30" s="87"/>
      <c r="G30" s="87"/>
      <c r="H30" s="4"/>
      <c r="I30" s="4"/>
    </row>
    <row r="31" spans="1:9" ht="15">
      <c r="A31" s="279"/>
      <c r="B31" s="280"/>
      <c r="C31" s="87"/>
      <c r="D31" s="87"/>
      <c r="E31" s="87"/>
      <c r="F31" s="87"/>
      <c r="G31" s="87"/>
      <c r="H31" s="4"/>
      <c r="I31" s="4"/>
    </row>
    <row r="32" spans="1:9" ht="15">
      <c r="A32" s="279"/>
      <c r="B32" s="280"/>
      <c r="C32" s="87"/>
      <c r="D32" s="87"/>
      <c r="E32" s="87"/>
      <c r="F32" s="87"/>
      <c r="G32" s="87"/>
      <c r="H32" s="4"/>
      <c r="I32" s="4"/>
    </row>
    <row r="33" spans="1:9" ht="15">
      <c r="A33" s="279"/>
      <c r="B33" s="280"/>
      <c r="C33" s="87"/>
      <c r="D33" s="87"/>
      <c r="E33" s="87"/>
      <c r="F33" s="87"/>
      <c r="G33" s="87"/>
      <c r="H33" s="4"/>
      <c r="I33" s="4"/>
    </row>
    <row r="34" spans="1:9" ht="15">
      <c r="A34" s="279"/>
      <c r="B34" s="281"/>
      <c r="C34" s="99"/>
      <c r="D34" s="99"/>
      <c r="E34" s="99"/>
      <c r="F34" s="99"/>
      <c r="G34" s="99" t="s">
        <v>324</v>
      </c>
      <c r="H34" s="86">
        <f>SUM(H9:H33)</f>
        <v>1100</v>
      </c>
      <c r="I34" s="86">
        <f>SUM(I9:I33)</f>
        <v>1100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201" t="s">
        <v>439</v>
      </c>
      <c r="B36" s="45"/>
      <c r="C36" s="45"/>
      <c r="D36" s="45"/>
      <c r="E36" s="45"/>
      <c r="F36" s="45"/>
      <c r="G36" s="2"/>
      <c r="H36" s="2"/>
    </row>
    <row r="37" spans="1:9" ht="15">
      <c r="A37" s="201"/>
      <c r="B37" s="45"/>
      <c r="C37" s="45"/>
      <c r="D37" s="45"/>
      <c r="E37" s="45"/>
      <c r="F37" s="45"/>
      <c r="G37" s="2"/>
      <c r="H37" s="2"/>
    </row>
    <row r="38" spans="1:9" ht="15">
      <c r="A38" s="201"/>
      <c r="B38" s="2"/>
      <c r="C38" s="2"/>
      <c r="D38" s="2"/>
      <c r="E38" s="2"/>
      <c r="F38" s="2"/>
      <c r="G38" s="2"/>
      <c r="H38" s="2"/>
    </row>
    <row r="39" spans="1:9" ht="15">
      <c r="A39" s="201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9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9"/>
      <c r="B44" s="69" t="s">
        <v>265</v>
      </c>
      <c r="C44" s="69"/>
      <c r="D44" s="69"/>
      <c r="E44" s="69"/>
      <c r="F44" s="69"/>
      <c r="G44" s="2"/>
      <c r="H44" s="12"/>
    </row>
    <row r="45" spans="1:9" ht="15">
      <c r="A45" s="2"/>
      <c r="B45" s="2" t="s">
        <v>264</v>
      </c>
      <c r="C45" s="2"/>
      <c r="D45" s="2"/>
      <c r="E45" s="2"/>
      <c r="F45" s="2"/>
      <c r="G45" s="2"/>
      <c r="H45" s="12"/>
    </row>
    <row r="46" spans="1:9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46"/>
  <sheetViews>
    <sheetView view="pageBreakPreview" topLeftCell="A8" zoomScale="80" zoomScaleSheetLayoutView="80" workbookViewId="0">
      <selection activeCell="B14" sqref="B14"/>
    </sheetView>
  </sheetViews>
  <sheetFormatPr defaultRowHeight="12.75"/>
  <cols>
    <col min="1" max="1" width="5.42578125" style="185" customWidth="1"/>
    <col min="2" max="2" width="13.140625" style="185" customWidth="1"/>
    <col min="3" max="3" width="15.140625" style="185" customWidth="1"/>
    <col min="4" max="4" width="18" style="185" customWidth="1"/>
    <col min="5" max="5" width="20.5703125" style="185" customWidth="1"/>
    <col min="6" max="6" width="21.28515625" style="185" customWidth="1"/>
    <col min="7" max="7" width="15.140625" style="185" customWidth="1"/>
    <col min="8" max="8" width="15.5703125" style="185" customWidth="1"/>
    <col min="9" max="9" width="13.42578125" style="185" customWidth="1"/>
    <col min="10" max="10" width="0" style="185" hidden="1" customWidth="1"/>
    <col min="11" max="16384" width="9.140625" style="185"/>
  </cols>
  <sheetData>
    <row r="1" spans="1:10" ht="15">
      <c r="A1" s="74" t="s">
        <v>440</v>
      </c>
      <c r="B1" s="74"/>
      <c r="C1" s="77"/>
      <c r="D1" s="77"/>
      <c r="E1" s="77"/>
      <c r="F1" s="77"/>
      <c r="G1" s="857" t="s">
        <v>109</v>
      </c>
      <c r="H1" s="857"/>
    </row>
    <row r="2" spans="1:10" ht="15">
      <c r="A2" s="76" t="s">
        <v>140</v>
      </c>
      <c r="B2" s="74"/>
      <c r="C2" s="77"/>
      <c r="D2" s="77"/>
      <c r="E2" s="77"/>
      <c r="F2" s="77"/>
      <c r="G2" s="855" t="str">
        <f>'ფორმა N1'!L2</f>
        <v>01.01.20-31.12.20</v>
      </c>
      <c r="H2" s="855"/>
    </row>
    <row r="3" spans="1:10" ht="15">
      <c r="A3" s="76"/>
      <c r="B3" s="76"/>
      <c r="C3" s="76"/>
      <c r="D3" s="76"/>
      <c r="E3" s="76"/>
      <c r="F3" s="76"/>
      <c r="G3" s="263"/>
      <c r="H3" s="263"/>
    </row>
    <row r="4" spans="1:10" ht="15">
      <c r="A4" s="77" t="s">
        <v>268</v>
      </c>
      <c r="B4" s="77"/>
      <c r="C4" s="77"/>
      <c r="D4" s="77"/>
      <c r="E4" s="77"/>
      <c r="F4" s="77"/>
      <c r="G4" s="76"/>
      <c r="H4" s="76"/>
    </row>
    <row r="5" spans="1:10" ht="15">
      <c r="A5" s="346" t="str">
        <f>'ფორმა N1'!A5</f>
        <v>მპგ "ერთიანი საქართველო-დემოკრატიული მოძრაობა "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62"/>
      <c r="B7" s="262"/>
      <c r="C7" s="262"/>
      <c r="D7" s="262"/>
      <c r="E7" s="262"/>
      <c r="F7" s="262"/>
      <c r="G7" s="78"/>
      <c r="H7" s="78"/>
    </row>
    <row r="8" spans="1:10" ht="30">
      <c r="A8" s="90" t="s">
        <v>64</v>
      </c>
      <c r="B8" s="90" t="s">
        <v>325</v>
      </c>
      <c r="C8" s="90" t="s">
        <v>326</v>
      </c>
      <c r="D8" s="90" t="s">
        <v>226</v>
      </c>
      <c r="E8" s="90" t="s">
        <v>334</v>
      </c>
      <c r="F8" s="90" t="s">
        <v>327</v>
      </c>
      <c r="G8" s="79" t="s">
        <v>10</v>
      </c>
      <c r="H8" s="79" t="s">
        <v>9</v>
      </c>
      <c r="J8" s="218" t="s">
        <v>333</v>
      </c>
    </row>
    <row r="9" spans="1:10" ht="45">
      <c r="A9" s="98">
        <v>1</v>
      </c>
      <c r="B9" s="98" t="s">
        <v>3772</v>
      </c>
      <c r="C9" s="98" t="s">
        <v>1745</v>
      </c>
      <c r="D9" s="98">
        <v>19001014553</v>
      </c>
      <c r="E9" s="98" t="s">
        <v>3773</v>
      </c>
      <c r="F9" s="98" t="s">
        <v>3774</v>
      </c>
      <c r="G9" s="4">
        <v>780.62</v>
      </c>
      <c r="H9" s="4">
        <v>600</v>
      </c>
      <c r="J9" s="218" t="s">
        <v>0</v>
      </c>
    </row>
    <row r="10" spans="1:10" ht="30">
      <c r="A10" s="98">
        <v>2</v>
      </c>
      <c r="B10" s="635" t="s">
        <v>3569</v>
      </c>
      <c r="C10" s="98" t="s">
        <v>1048</v>
      </c>
      <c r="D10" s="98">
        <v>1011070620</v>
      </c>
      <c r="E10" s="98" t="s">
        <v>3775</v>
      </c>
      <c r="F10" s="98" t="s">
        <v>3776</v>
      </c>
      <c r="G10" s="4">
        <v>200</v>
      </c>
      <c r="H10" s="4">
        <v>160</v>
      </c>
    </row>
    <row r="11" spans="1:10" ht="45">
      <c r="A11" s="87">
        <v>3</v>
      </c>
      <c r="B11" s="635" t="s">
        <v>1409</v>
      </c>
      <c r="C11" s="98" t="s">
        <v>1678</v>
      </c>
      <c r="D11" s="98">
        <v>11001003190</v>
      </c>
      <c r="E11" s="98" t="s">
        <v>3777</v>
      </c>
      <c r="F11" s="98" t="s">
        <v>3776</v>
      </c>
      <c r="G11" s="4">
        <v>2250</v>
      </c>
      <c r="H11" s="4">
        <v>1800</v>
      </c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332</v>
      </c>
      <c r="G34" s="86">
        <f>SUM(G9:G33)</f>
        <v>3230.62</v>
      </c>
      <c r="H34" s="86">
        <f>SUM(H9:H33)</f>
        <v>2560</v>
      </c>
    </row>
    <row r="35" spans="1:9" ht="15">
      <c r="A35" s="216"/>
      <c r="B35" s="216"/>
      <c r="C35" s="216"/>
      <c r="D35" s="216"/>
      <c r="E35" s="216"/>
      <c r="F35" s="216"/>
      <c r="G35" s="216"/>
      <c r="H35" s="184"/>
      <c r="I35" s="184"/>
    </row>
    <row r="36" spans="1:9" ht="15">
      <c r="A36" s="217" t="s">
        <v>441</v>
      </c>
      <c r="B36" s="217"/>
      <c r="C36" s="216"/>
      <c r="D36" s="216"/>
      <c r="E36" s="216"/>
      <c r="F36" s="216"/>
      <c r="G36" s="216"/>
      <c r="H36" s="184"/>
      <c r="I36" s="184"/>
    </row>
    <row r="37" spans="1:9" ht="15">
      <c r="A37" s="217"/>
      <c r="B37" s="217"/>
      <c r="C37" s="216"/>
      <c r="D37" s="216"/>
      <c r="E37" s="216"/>
      <c r="F37" s="216"/>
      <c r="G37" s="216"/>
      <c r="H37" s="184"/>
      <c r="I37" s="184"/>
    </row>
    <row r="38" spans="1:9" ht="15">
      <c r="A38" s="217"/>
      <c r="B38" s="217"/>
      <c r="C38" s="184"/>
      <c r="D38" s="184"/>
      <c r="E38" s="184"/>
      <c r="F38" s="184"/>
      <c r="G38" s="184"/>
      <c r="H38" s="184"/>
      <c r="I38" s="184"/>
    </row>
    <row r="39" spans="1:9" ht="15">
      <c r="A39" s="217"/>
      <c r="B39" s="217"/>
      <c r="C39" s="184"/>
      <c r="D39" s="184"/>
      <c r="E39" s="184"/>
      <c r="F39" s="184"/>
      <c r="G39" s="184"/>
      <c r="H39" s="184"/>
      <c r="I39" s="184"/>
    </row>
    <row r="40" spans="1:9">
      <c r="A40" s="213"/>
      <c r="B40" s="213"/>
      <c r="C40" s="213"/>
      <c r="D40" s="213"/>
      <c r="E40" s="213"/>
      <c r="F40" s="213"/>
      <c r="G40" s="213"/>
      <c r="H40" s="213"/>
      <c r="I40" s="213"/>
    </row>
    <row r="41" spans="1:9" ht="15">
      <c r="A41" s="190" t="s">
        <v>107</v>
      </c>
      <c r="B41" s="190"/>
      <c r="C41" s="184"/>
      <c r="D41" s="184"/>
      <c r="E41" s="184"/>
      <c r="F41" s="184"/>
      <c r="G41" s="184"/>
      <c r="H41" s="184"/>
      <c r="I41" s="184"/>
    </row>
    <row r="42" spans="1:9" ht="15">
      <c r="A42" s="184"/>
      <c r="B42" s="184"/>
      <c r="C42" s="184"/>
      <c r="D42" s="184"/>
      <c r="E42" s="184"/>
      <c r="F42" s="184"/>
      <c r="G42" s="184"/>
      <c r="H42" s="184"/>
      <c r="I42" s="184"/>
    </row>
    <row r="43" spans="1:9" ht="15">
      <c r="A43" s="184"/>
      <c r="B43" s="184"/>
      <c r="C43" s="184"/>
      <c r="D43" s="184"/>
      <c r="E43" s="184"/>
      <c r="F43" s="184"/>
      <c r="G43" s="184"/>
      <c r="H43" s="184"/>
      <c r="I43" s="191"/>
    </row>
    <row r="44" spans="1:9" ht="15">
      <c r="A44" s="190"/>
      <c r="B44" s="190"/>
      <c r="C44" s="190" t="s">
        <v>399</v>
      </c>
      <c r="D44" s="190"/>
      <c r="E44" s="216"/>
      <c r="F44" s="190"/>
      <c r="G44" s="190"/>
      <c r="H44" s="184"/>
      <c r="I44" s="191"/>
    </row>
    <row r="45" spans="1:9" ht="15">
      <c r="A45" s="184"/>
      <c r="B45" s="184"/>
      <c r="C45" s="184" t="s">
        <v>264</v>
      </c>
      <c r="D45" s="184"/>
      <c r="E45" s="184"/>
      <c r="F45" s="184"/>
      <c r="G45" s="184"/>
      <c r="H45" s="184"/>
      <c r="I45" s="191"/>
    </row>
    <row r="46" spans="1:9">
      <c r="A46" s="192"/>
      <c r="B46" s="192"/>
      <c r="C46" s="192" t="s">
        <v>139</v>
      </c>
      <c r="D46" s="192"/>
      <c r="E46" s="192"/>
      <c r="F46" s="192"/>
      <c r="G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M57"/>
  <sheetViews>
    <sheetView view="pageBreakPreview" topLeftCell="A36" zoomScale="80" zoomScaleSheetLayoutView="80" workbookViewId="0">
      <selection activeCell="K55" sqref="K55"/>
    </sheetView>
  </sheetViews>
  <sheetFormatPr defaultRowHeight="12.75"/>
  <cols>
    <col min="1" max="1" width="5.42578125" style="185" customWidth="1"/>
    <col min="2" max="2" width="20.28515625" style="185" bestFit="1" customWidth="1"/>
    <col min="3" max="3" width="20.85546875" style="185" bestFit="1" customWidth="1"/>
    <col min="4" max="4" width="19.28515625" style="185" customWidth="1"/>
    <col min="5" max="5" width="16.85546875" style="185" customWidth="1"/>
    <col min="6" max="6" width="13.140625" style="185" customWidth="1"/>
    <col min="7" max="7" width="17" style="185" customWidth="1"/>
    <col min="8" max="8" width="13.7109375" style="185" customWidth="1"/>
    <col min="9" max="9" width="19.42578125" style="185" bestFit="1" customWidth="1"/>
    <col min="10" max="10" width="18.5703125" style="185" bestFit="1" customWidth="1"/>
    <col min="11" max="11" width="16.7109375" style="185" customWidth="1"/>
    <col min="12" max="12" width="17.7109375" style="185" customWidth="1"/>
    <col min="13" max="13" width="12.85546875" style="185" customWidth="1"/>
    <col min="14" max="16384" width="9.140625" style="185"/>
  </cols>
  <sheetData>
    <row r="2" spans="1:13" ht="15">
      <c r="A2" s="862" t="s">
        <v>442</v>
      </c>
      <c r="B2" s="862"/>
      <c r="C2" s="862"/>
      <c r="D2" s="862"/>
      <c r="E2" s="862"/>
      <c r="F2" s="374"/>
      <c r="G2" s="77"/>
      <c r="H2" s="77"/>
      <c r="I2" s="77"/>
      <c r="J2" s="77"/>
      <c r="K2" s="376"/>
      <c r="L2" s="377"/>
      <c r="M2" s="377" t="s">
        <v>109</v>
      </c>
    </row>
    <row r="3" spans="1:13" ht="15">
      <c r="A3" s="76" t="s">
        <v>140</v>
      </c>
      <c r="B3" s="76"/>
      <c r="C3" s="74"/>
      <c r="D3" s="77"/>
      <c r="E3" s="77"/>
      <c r="F3" s="77"/>
      <c r="G3" s="77"/>
      <c r="H3" s="77"/>
      <c r="I3" s="77"/>
      <c r="J3" s="77"/>
      <c r="K3" s="376"/>
      <c r="L3" s="855" t="str">
        <f>'[3]ფორმა N1'!L2</f>
        <v>01.09.20-13.11.20</v>
      </c>
      <c r="M3" s="855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376"/>
      <c r="L4" s="376"/>
      <c r="M4" s="376"/>
    </row>
    <row r="5" spans="1:13" ht="15">
      <c r="A5" s="77" t="s">
        <v>268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346" t="str">
        <f>'[3]ფორმა N1'!A5</f>
        <v>მპგ "ერთიანი საქართველო-დემოკრატიული მოძრაობა "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>
      <c r="A8" s="372"/>
      <c r="B8" s="372"/>
      <c r="C8" s="372"/>
      <c r="D8" s="372"/>
      <c r="E8" s="372"/>
      <c r="F8" s="372"/>
      <c r="G8" s="372"/>
      <c r="H8" s="372"/>
      <c r="I8" s="372"/>
      <c r="J8" s="372"/>
      <c r="K8" s="78"/>
      <c r="L8" s="78"/>
      <c r="M8" s="78"/>
    </row>
    <row r="9" spans="1:13" ht="45">
      <c r="A9" s="90" t="s">
        <v>64</v>
      </c>
      <c r="B9" s="90" t="s">
        <v>478</v>
      </c>
      <c r="C9" s="90" t="s">
        <v>443</v>
      </c>
      <c r="D9" s="90" t="s">
        <v>444</v>
      </c>
      <c r="E9" s="90" t="s">
        <v>445</v>
      </c>
      <c r="F9" s="90" t="s">
        <v>446</v>
      </c>
      <c r="G9" s="90" t="s">
        <v>447</v>
      </c>
      <c r="H9" s="90" t="s">
        <v>448</v>
      </c>
      <c r="I9" s="90" t="s">
        <v>449</v>
      </c>
      <c r="J9" s="90" t="s">
        <v>450</v>
      </c>
      <c r="K9" s="90" t="s">
        <v>451</v>
      </c>
      <c r="L9" s="90" t="s">
        <v>452</v>
      </c>
      <c r="M9" s="90" t="s">
        <v>310</v>
      </c>
    </row>
    <row r="10" spans="1:13" ht="18" customHeight="1">
      <c r="A10" s="98">
        <v>1</v>
      </c>
      <c r="B10" s="299"/>
      <c r="C10" s="636" t="s">
        <v>3778</v>
      </c>
      <c r="D10" s="98" t="s">
        <v>3779</v>
      </c>
      <c r="E10" s="637">
        <v>404935424</v>
      </c>
      <c r="F10" s="638" t="s">
        <v>3780</v>
      </c>
      <c r="G10" s="98"/>
      <c r="H10" s="639">
        <v>22.3</v>
      </c>
      <c r="I10" s="98"/>
      <c r="J10" s="637" t="s">
        <v>3781</v>
      </c>
      <c r="K10" s="4">
        <v>14</v>
      </c>
      <c r="L10" s="640">
        <f>H10*K10</f>
        <v>312.2</v>
      </c>
      <c r="M10" s="98"/>
    </row>
    <row r="11" spans="1:13" ht="18" customHeight="1">
      <c r="A11" s="98">
        <v>2</v>
      </c>
      <c r="B11" s="299"/>
      <c r="C11" s="637" t="s">
        <v>3782</v>
      </c>
      <c r="D11" s="98" t="s">
        <v>3779</v>
      </c>
      <c r="E11" s="637">
        <v>404935424</v>
      </c>
      <c r="F11" s="638" t="s">
        <v>3780</v>
      </c>
      <c r="G11" s="98"/>
      <c r="H11" s="487">
        <v>15.1</v>
      </c>
      <c r="I11" s="98"/>
      <c r="J11" s="637" t="s">
        <v>3781</v>
      </c>
      <c r="K11" s="4">
        <v>13</v>
      </c>
      <c r="L11" s="640">
        <f>K11*H11</f>
        <v>196.29999999999998</v>
      </c>
      <c r="M11" s="98"/>
    </row>
    <row r="12" spans="1:13" ht="18" customHeight="1">
      <c r="A12" s="98">
        <v>3</v>
      </c>
      <c r="B12" s="299"/>
      <c r="C12" s="637" t="s">
        <v>3783</v>
      </c>
      <c r="D12" s="98" t="s">
        <v>3779</v>
      </c>
      <c r="E12" s="637">
        <v>404935424</v>
      </c>
      <c r="F12" s="638" t="s">
        <v>3780</v>
      </c>
      <c r="G12" s="87"/>
      <c r="H12" s="641">
        <v>57.4</v>
      </c>
      <c r="I12" s="87"/>
      <c r="J12" s="637" t="s">
        <v>3781</v>
      </c>
      <c r="K12" s="4">
        <v>16</v>
      </c>
      <c r="L12" s="640">
        <f>H12*K12</f>
        <v>918.4</v>
      </c>
      <c r="M12" s="87"/>
    </row>
    <row r="13" spans="1:13" ht="18" customHeight="1">
      <c r="A13" s="98"/>
      <c r="B13" s="299"/>
      <c r="C13" s="637" t="s">
        <v>3782</v>
      </c>
      <c r="D13" s="98" t="s">
        <v>3779</v>
      </c>
      <c r="E13" s="637">
        <v>404935424</v>
      </c>
      <c r="F13" s="638" t="s">
        <v>3780</v>
      </c>
      <c r="G13" s="98"/>
      <c r="H13" s="487">
        <v>12.5</v>
      </c>
      <c r="I13" s="98"/>
      <c r="J13" s="637" t="s">
        <v>3781</v>
      </c>
      <c r="K13" s="4">
        <v>13</v>
      </c>
      <c r="L13" s="640">
        <f>K13*H13</f>
        <v>162.5</v>
      </c>
      <c r="M13" s="87"/>
    </row>
    <row r="14" spans="1:13" ht="18" customHeight="1">
      <c r="A14" s="98"/>
      <c r="B14" s="299"/>
      <c r="C14" s="637" t="s">
        <v>3782</v>
      </c>
      <c r="D14" s="98" t="s">
        <v>3779</v>
      </c>
      <c r="E14" s="637">
        <v>404935424</v>
      </c>
      <c r="F14" s="638" t="s">
        <v>3780</v>
      </c>
      <c r="G14" s="98"/>
      <c r="H14" s="487">
        <v>3.9</v>
      </c>
      <c r="I14" s="98"/>
      <c r="J14" s="637" t="s">
        <v>3781</v>
      </c>
      <c r="K14" s="4">
        <v>13</v>
      </c>
      <c r="L14" s="640">
        <f>K14*H14</f>
        <v>50.699999999999996</v>
      </c>
      <c r="M14" s="87"/>
    </row>
    <row r="15" spans="1:13" ht="18" customHeight="1">
      <c r="A15" s="98"/>
      <c r="B15" s="299"/>
      <c r="C15" s="642" t="s">
        <v>3784</v>
      </c>
      <c r="D15" s="98" t="s">
        <v>3779</v>
      </c>
      <c r="E15" s="637">
        <v>404935424</v>
      </c>
      <c r="F15" s="638" t="s">
        <v>3780</v>
      </c>
      <c r="G15" s="87"/>
      <c r="H15" s="641">
        <v>1000</v>
      </c>
      <c r="I15" s="87"/>
      <c r="J15" s="642" t="s">
        <v>3785</v>
      </c>
      <c r="K15" s="4">
        <v>7.4999999999999997E-2</v>
      </c>
      <c r="L15" s="640">
        <f>H15*K15</f>
        <v>75</v>
      </c>
      <c r="M15" s="87"/>
    </row>
    <row r="16" spans="1:13" ht="18" customHeight="1">
      <c r="A16" s="98">
        <v>4</v>
      </c>
      <c r="B16" s="299"/>
      <c r="C16" s="637" t="s">
        <v>3783</v>
      </c>
      <c r="D16" s="98" t="s">
        <v>3786</v>
      </c>
      <c r="E16" s="637">
        <v>405194294</v>
      </c>
      <c r="F16" s="638" t="s">
        <v>3780</v>
      </c>
      <c r="G16" s="87"/>
      <c r="H16" s="641"/>
      <c r="I16" s="87"/>
      <c r="J16" s="642" t="s">
        <v>3787</v>
      </c>
      <c r="K16" s="4"/>
      <c r="L16" s="4">
        <v>2034</v>
      </c>
      <c r="M16" s="87"/>
    </row>
    <row r="17" spans="1:13" ht="46.5" customHeight="1">
      <c r="A17" s="98">
        <v>5</v>
      </c>
      <c r="B17" s="643">
        <v>44070</v>
      </c>
      <c r="C17" s="271" t="s">
        <v>3788</v>
      </c>
      <c r="D17" s="87" t="s">
        <v>3789</v>
      </c>
      <c r="E17" s="87">
        <v>405359295</v>
      </c>
      <c r="F17" s="638" t="s">
        <v>3780</v>
      </c>
      <c r="G17" s="87"/>
      <c r="H17" s="87"/>
      <c r="I17" s="87"/>
      <c r="J17" s="87"/>
      <c r="K17" s="4"/>
      <c r="L17" s="4">
        <v>3710</v>
      </c>
      <c r="M17" s="87" t="s">
        <v>3790</v>
      </c>
    </row>
    <row r="18" spans="1:13" ht="90">
      <c r="A18" s="98">
        <v>6</v>
      </c>
      <c r="B18" s="643">
        <v>44070</v>
      </c>
      <c r="C18" s="271" t="s">
        <v>3788</v>
      </c>
      <c r="D18" s="87" t="s">
        <v>3789</v>
      </c>
      <c r="E18" s="87">
        <v>405359295</v>
      </c>
      <c r="F18" s="638" t="s">
        <v>3780</v>
      </c>
      <c r="G18" s="87"/>
      <c r="H18" s="87"/>
      <c r="I18" s="87"/>
      <c r="J18" s="87"/>
      <c r="K18" s="4"/>
      <c r="L18" s="4"/>
      <c r="M18" s="87" t="s">
        <v>3791</v>
      </c>
    </row>
    <row r="19" spans="1:13" ht="90">
      <c r="A19" s="98">
        <v>7</v>
      </c>
      <c r="B19" s="643">
        <v>44069</v>
      </c>
      <c r="C19" s="271" t="s">
        <v>3788</v>
      </c>
      <c r="D19" s="87" t="s">
        <v>3792</v>
      </c>
      <c r="E19" s="87">
        <v>402098494</v>
      </c>
      <c r="F19" s="638" t="s">
        <v>3780</v>
      </c>
      <c r="G19" s="87"/>
      <c r="H19" s="87"/>
      <c r="I19" s="87"/>
      <c r="J19" s="87"/>
      <c r="K19" s="4"/>
      <c r="L19" s="4"/>
      <c r="M19" s="87" t="s">
        <v>3793</v>
      </c>
    </row>
    <row r="20" spans="1:13" ht="15">
      <c r="A20" s="98"/>
      <c r="B20" s="643">
        <v>44096</v>
      </c>
      <c r="C20" s="369" t="s">
        <v>3782</v>
      </c>
      <c r="D20" s="98" t="s">
        <v>3779</v>
      </c>
      <c r="E20" s="637">
        <v>404935424</v>
      </c>
      <c r="F20" s="638" t="s">
        <v>3780</v>
      </c>
      <c r="G20" s="98"/>
      <c r="H20" s="369">
        <v>107.7</v>
      </c>
      <c r="I20" s="98"/>
      <c r="J20" s="637" t="s">
        <v>3781</v>
      </c>
      <c r="K20" s="644">
        <v>13</v>
      </c>
      <c r="L20" s="369">
        <v>1400.1</v>
      </c>
      <c r="M20" s="98"/>
    </row>
    <row r="21" spans="1:13" ht="15">
      <c r="A21" s="98"/>
      <c r="B21" s="643">
        <v>44096</v>
      </c>
      <c r="C21" s="369" t="s">
        <v>3783</v>
      </c>
      <c r="D21" s="98" t="s">
        <v>3779</v>
      </c>
      <c r="E21" s="637">
        <v>404935424</v>
      </c>
      <c r="F21" s="638" t="s">
        <v>3780</v>
      </c>
      <c r="G21" s="98"/>
      <c r="H21" s="369">
        <v>13.8</v>
      </c>
      <c r="I21" s="98"/>
      <c r="J21" s="637" t="s">
        <v>3781</v>
      </c>
      <c r="K21" s="644">
        <v>16</v>
      </c>
      <c r="L21" s="369">
        <v>220.8</v>
      </c>
      <c r="M21" s="98"/>
    </row>
    <row r="22" spans="1:13" ht="15">
      <c r="A22" s="98"/>
      <c r="B22" s="643">
        <v>44109</v>
      </c>
      <c r="C22" s="369" t="s">
        <v>3782</v>
      </c>
      <c r="D22" s="98" t="s">
        <v>3779</v>
      </c>
      <c r="E22" s="637">
        <v>404935424</v>
      </c>
      <c r="F22" s="638" t="s">
        <v>3780</v>
      </c>
      <c r="G22" s="87"/>
      <c r="H22" s="369">
        <v>8.9</v>
      </c>
      <c r="I22" s="87"/>
      <c r="J22" s="637" t="s">
        <v>3781</v>
      </c>
      <c r="K22" s="644">
        <v>13</v>
      </c>
      <c r="L22" s="369">
        <v>115.7</v>
      </c>
      <c r="M22" s="87"/>
    </row>
    <row r="23" spans="1:13" ht="15">
      <c r="A23" s="98"/>
      <c r="B23" s="643">
        <v>44109</v>
      </c>
      <c r="C23" s="369" t="s">
        <v>3783</v>
      </c>
      <c r="D23" s="98" t="s">
        <v>3779</v>
      </c>
      <c r="E23" s="637">
        <v>404935424</v>
      </c>
      <c r="F23" s="638" t="s">
        <v>3780</v>
      </c>
      <c r="G23" s="98"/>
      <c r="H23" s="369">
        <v>3.2</v>
      </c>
      <c r="I23" s="98"/>
      <c r="J23" s="637" t="s">
        <v>3781</v>
      </c>
      <c r="K23" s="644">
        <v>16</v>
      </c>
      <c r="L23" s="369">
        <v>51.2</v>
      </c>
      <c r="M23" s="87"/>
    </row>
    <row r="24" spans="1:13" ht="15">
      <c r="A24" s="98"/>
      <c r="B24" s="643">
        <v>44109</v>
      </c>
      <c r="C24" s="369" t="s">
        <v>3782</v>
      </c>
      <c r="D24" s="98" t="s">
        <v>3779</v>
      </c>
      <c r="E24" s="637">
        <v>404935424</v>
      </c>
      <c r="F24" s="638" t="s">
        <v>3780</v>
      </c>
      <c r="G24" s="98"/>
      <c r="H24" s="369">
        <v>28</v>
      </c>
      <c r="I24" s="98"/>
      <c r="J24" s="637" t="s">
        <v>3781</v>
      </c>
      <c r="K24" s="644">
        <v>13</v>
      </c>
      <c r="L24" s="369">
        <v>364</v>
      </c>
      <c r="M24" s="87"/>
    </row>
    <row r="25" spans="1:13" ht="15">
      <c r="A25" s="98"/>
      <c r="B25" s="643">
        <v>44109</v>
      </c>
      <c r="C25" s="369" t="s">
        <v>3794</v>
      </c>
      <c r="D25" s="98" t="s">
        <v>3779</v>
      </c>
      <c r="E25" s="637">
        <v>404935424</v>
      </c>
      <c r="F25" s="638" t="s">
        <v>3780</v>
      </c>
      <c r="G25" s="87"/>
      <c r="H25" s="641">
        <v>500</v>
      </c>
      <c r="I25" s="87"/>
      <c r="J25" s="642" t="s">
        <v>3785</v>
      </c>
      <c r="K25" s="644">
        <v>0.36</v>
      </c>
      <c r="L25" s="369">
        <v>180</v>
      </c>
      <c r="M25" s="87"/>
    </row>
    <row r="26" spans="1:13" ht="25.5">
      <c r="A26" s="98"/>
      <c r="B26" s="643">
        <v>44096</v>
      </c>
      <c r="C26" s="271" t="s">
        <v>3788</v>
      </c>
      <c r="D26" s="87" t="s">
        <v>3795</v>
      </c>
      <c r="E26" s="87">
        <v>405380074</v>
      </c>
      <c r="F26" s="638" t="s">
        <v>3780</v>
      </c>
      <c r="G26" s="87"/>
      <c r="H26" s="87"/>
      <c r="I26" s="87"/>
      <c r="J26" s="87"/>
      <c r="K26" s="4"/>
      <c r="L26" s="4">
        <v>1900</v>
      </c>
      <c r="M26" s="87"/>
    </row>
    <row r="27" spans="1:13" ht="25.5">
      <c r="A27" s="98"/>
      <c r="B27" s="643">
        <v>44116</v>
      </c>
      <c r="C27" s="271" t="s">
        <v>3788</v>
      </c>
      <c r="D27" s="87" t="s">
        <v>3795</v>
      </c>
      <c r="E27" s="87">
        <v>405380074</v>
      </c>
      <c r="F27" s="638" t="s">
        <v>3780</v>
      </c>
      <c r="G27" s="87"/>
      <c r="H27" s="87"/>
      <c r="I27" s="87"/>
      <c r="J27" s="87"/>
      <c r="K27" s="4"/>
      <c r="L27" s="4">
        <v>1900</v>
      </c>
      <c r="M27" s="87" t="s">
        <v>3790</v>
      </c>
    </row>
    <row r="28" spans="1:13" ht="30">
      <c r="A28" s="98"/>
      <c r="B28" s="643">
        <v>44116</v>
      </c>
      <c r="C28" s="271" t="s">
        <v>3788</v>
      </c>
      <c r="D28" s="87" t="s">
        <v>3792</v>
      </c>
      <c r="E28" s="87">
        <v>402098494</v>
      </c>
      <c r="F28" s="638" t="s">
        <v>3780</v>
      </c>
      <c r="G28" s="87"/>
      <c r="H28" s="87"/>
      <c r="I28" s="87"/>
      <c r="J28" s="87"/>
      <c r="K28" s="4"/>
      <c r="L28" s="4">
        <v>15000</v>
      </c>
      <c r="M28" s="87" t="s">
        <v>3790</v>
      </c>
    </row>
    <row r="29" spans="1:13" ht="25.5">
      <c r="A29" s="98"/>
      <c r="B29" s="643">
        <v>44116</v>
      </c>
      <c r="C29" s="636" t="s">
        <v>3778</v>
      </c>
      <c r="D29" s="645" t="s">
        <v>3796</v>
      </c>
      <c r="E29" s="645">
        <v>404564440</v>
      </c>
      <c r="F29" s="637">
        <v>404935424</v>
      </c>
      <c r="G29" s="638" t="s">
        <v>3780</v>
      </c>
      <c r="H29" s="645"/>
      <c r="I29" s="645"/>
      <c r="J29" s="645" t="s">
        <v>3785</v>
      </c>
      <c r="K29" s="645">
        <v>400000</v>
      </c>
      <c r="L29" s="645">
        <v>52000</v>
      </c>
      <c r="M29" s="645" t="s">
        <v>3797</v>
      </c>
    </row>
    <row r="30" spans="1:13" ht="25.5">
      <c r="A30" s="98"/>
      <c r="B30" s="643">
        <v>44105</v>
      </c>
      <c r="C30" s="636" t="s">
        <v>3778</v>
      </c>
      <c r="D30" s="645" t="s">
        <v>3798</v>
      </c>
      <c r="E30" s="645">
        <v>205186065</v>
      </c>
      <c r="F30" s="637">
        <v>404935424</v>
      </c>
      <c r="G30" s="638" t="s">
        <v>3780</v>
      </c>
      <c r="H30" s="645"/>
      <c r="I30" s="645"/>
      <c r="J30" s="645" t="s">
        <v>3785</v>
      </c>
      <c r="K30" s="645">
        <v>100000</v>
      </c>
      <c r="L30" s="645">
        <v>17000</v>
      </c>
      <c r="M30" s="645" t="s">
        <v>3799</v>
      </c>
    </row>
    <row r="31" spans="1:13" ht="24.75" customHeight="1">
      <c r="A31" s="98"/>
      <c r="B31" s="643">
        <v>44123</v>
      </c>
      <c r="C31" s="646" t="s">
        <v>3782</v>
      </c>
      <c r="D31" s="98" t="s">
        <v>3779</v>
      </c>
      <c r="E31" s="647">
        <v>404935424</v>
      </c>
      <c r="F31" s="638" t="s">
        <v>3780</v>
      </c>
      <c r="G31" s="98"/>
      <c r="H31" s="646">
        <v>5.2</v>
      </c>
      <c r="I31" s="98"/>
      <c r="J31" s="647" t="s">
        <v>3781</v>
      </c>
      <c r="K31" s="648">
        <v>13</v>
      </c>
      <c r="L31" s="646">
        <v>67.599999999999994</v>
      </c>
      <c r="M31" s="98"/>
    </row>
    <row r="32" spans="1:13" ht="24.75" customHeight="1">
      <c r="A32" s="98"/>
      <c r="B32" s="643">
        <v>44123</v>
      </c>
      <c r="C32" s="649" t="s">
        <v>3800</v>
      </c>
      <c r="D32" s="98" t="s">
        <v>3779</v>
      </c>
      <c r="E32" s="647">
        <v>404935424</v>
      </c>
      <c r="F32" s="638" t="s">
        <v>3780</v>
      </c>
      <c r="G32" s="98"/>
      <c r="H32" s="646">
        <v>5</v>
      </c>
      <c r="I32" s="98"/>
      <c r="J32" s="647" t="s">
        <v>3785</v>
      </c>
      <c r="K32" s="648">
        <v>1.5</v>
      </c>
      <c r="L32" s="646">
        <v>7.5</v>
      </c>
      <c r="M32" s="98"/>
    </row>
    <row r="33" spans="1:13" ht="24.75" customHeight="1">
      <c r="A33" s="98"/>
      <c r="B33" s="643">
        <v>44123</v>
      </c>
      <c r="C33" s="649" t="s">
        <v>3801</v>
      </c>
      <c r="D33" s="98" t="s">
        <v>3779</v>
      </c>
      <c r="E33" s="647">
        <v>404935424</v>
      </c>
      <c r="F33" s="638" t="s">
        <v>3780</v>
      </c>
      <c r="G33" s="87"/>
      <c r="H33" s="646">
        <v>80</v>
      </c>
      <c r="I33" s="87"/>
      <c r="J33" s="647" t="s">
        <v>3785</v>
      </c>
      <c r="K33" s="648">
        <v>9.375</v>
      </c>
      <c r="L33" s="646">
        <v>750</v>
      </c>
      <c r="M33" s="87"/>
    </row>
    <row r="34" spans="1:13" ht="24.75" customHeight="1">
      <c r="A34" s="98"/>
      <c r="B34" s="643">
        <v>44123</v>
      </c>
      <c r="C34" s="646" t="s">
        <v>3783</v>
      </c>
      <c r="D34" s="98" t="s">
        <v>3779</v>
      </c>
      <c r="E34" s="647">
        <v>404935424</v>
      </c>
      <c r="F34" s="638" t="s">
        <v>3780</v>
      </c>
      <c r="G34" s="98"/>
      <c r="H34" s="646">
        <v>9</v>
      </c>
      <c r="I34" s="98"/>
      <c r="J34" s="647" t="s">
        <v>3781</v>
      </c>
      <c r="K34" s="648">
        <v>16</v>
      </c>
      <c r="L34" s="646">
        <v>144</v>
      </c>
      <c r="M34" s="87"/>
    </row>
    <row r="35" spans="1:13" ht="24.75" customHeight="1">
      <c r="A35" s="98"/>
      <c r="B35" s="643">
        <v>44123</v>
      </c>
      <c r="C35" s="646" t="s">
        <v>3782</v>
      </c>
      <c r="D35" s="98" t="s">
        <v>3779</v>
      </c>
      <c r="E35" s="647">
        <v>404935424</v>
      </c>
      <c r="F35" s="638" t="s">
        <v>3780</v>
      </c>
      <c r="G35" s="98"/>
      <c r="H35" s="646">
        <v>15.3</v>
      </c>
      <c r="I35" s="98"/>
      <c r="J35" s="647" t="s">
        <v>3781</v>
      </c>
      <c r="K35" s="648">
        <v>13</v>
      </c>
      <c r="L35" s="646">
        <v>198.9</v>
      </c>
      <c r="M35" s="87"/>
    </row>
    <row r="36" spans="1:13" ht="24.75" customHeight="1">
      <c r="A36" s="98"/>
      <c r="B36" s="643">
        <v>44127</v>
      </c>
      <c r="C36" s="650" t="s">
        <v>3778</v>
      </c>
      <c r="D36" s="651" t="s">
        <v>3796</v>
      </c>
      <c r="E36" s="651">
        <v>404564440</v>
      </c>
      <c r="F36" s="638" t="s">
        <v>3780</v>
      </c>
      <c r="G36" s="638"/>
      <c r="H36" s="651">
        <v>41000</v>
      </c>
      <c r="I36" s="651"/>
      <c r="J36" s="651" t="s">
        <v>3785</v>
      </c>
      <c r="K36" s="651">
        <v>0.17299999999999999</v>
      </c>
      <c r="L36" s="651">
        <v>7120</v>
      </c>
      <c r="M36" s="652" t="s">
        <v>3802</v>
      </c>
    </row>
    <row r="37" spans="1:13" ht="24.75" customHeight="1">
      <c r="A37" s="98"/>
      <c r="B37" s="643">
        <v>44124</v>
      </c>
      <c r="C37" s="650" t="s">
        <v>3778</v>
      </c>
      <c r="D37" s="651" t="s">
        <v>3798</v>
      </c>
      <c r="E37" s="651">
        <v>205186065</v>
      </c>
      <c r="F37" s="638" t="s">
        <v>3780</v>
      </c>
      <c r="G37" s="638"/>
      <c r="H37" s="651">
        <v>3500</v>
      </c>
      <c r="I37" s="651"/>
      <c r="J37" s="651" t="s">
        <v>3785</v>
      </c>
      <c r="K37" s="651">
        <v>0.11</v>
      </c>
      <c r="L37" s="651">
        <v>385</v>
      </c>
      <c r="M37" s="651" t="s">
        <v>3799</v>
      </c>
    </row>
    <row r="38" spans="1:13" ht="24.75" customHeight="1">
      <c r="A38" s="98"/>
      <c r="B38" s="643">
        <v>44124</v>
      </c>
      <c r="C38" s="650" t="s">
        <v>3778</v>
      </c>
      <c r="D38" s="651" t="s">
        <v>3798</v>
      </c>
      <c r="E38" s="651">
        <v>205186065</v>
      </c>
      <c r="F38" s="638" t="s">
        <v>3780</v>
      </c>
      <c r="G38" s="638"/>
      <c r="H38" s="651">
        <v>5500</v>
      </c>
      <c r="I38" s="651"/>
      <c r="J38" s="651" t="s">
        <v>3785</v>
      </c>
      <c r="K38" s="651">
        <v>7.0000000000000007E-2</v>
      </c>
      <c r="L38" s="651">
        <v>385</v>
      </c>
      <c r="M38" s="651" t="s">
        <v>3803</v>
      </c>
    </row>
    <row r="39" spans="1:13" ht="15">
      <c r="A39" s="98">
        <v>8</v>
      </c>
      <c r="B39" s="645"/>
      <c r="C39" s="645"/>
      <c r="D39" s="645"/>
      <c r="E39" s="645"/>
      <c r="F39" s="645"/>
      <c r="G39" s="645"/>
      <c r="H39" s="645"/>
      <c r="I39" s="645"/>
      <c r="J39" s="645"/>
      <c r="K39" s="645"/>
      <c r="L39" s="645"/>
      <c r="M39" s="645"/>
    </row>
    <row r="40" spans="1:13" ht="15">
      <c r="A40" s="98">
        <v>9</v>
      </c>
      <c r="B40" s="98"/>
      <c r="C40" s="636"/>
      <c r="D40" s="87"/>
      <c r="E40" s="87"/>
      <c r="F40" s="87"/>
      <c r="G40" s="87"/>
      <c r="H40" s="87"/>
      <c r="I40" s="87"/>
      <c r="J40" s="87"/>
      <c r="K40" s="4"/>
      <c r="L40" s="4"/>
      <c r="M40" s="87"/>
    </row>
    <row r="41" spans="1:13" ht="15">
      <c r="A41" s="98">
        <v>10</v>
      </c>
      <c r="B41" s="299"/>
      <c r="C41" s="271"/>
      <c r="D41" s="87"/>
      <c r="E41" s="87"/>
      <c r="F41" s="87"/>
      <c r="G41" s="87"/>
      <c r="H41" s="87"/>
      <c r="I41" s="87"/>
      <c r="J41" s="87"/>
      <c r="K41" s="4"/>
      <c r="L41" s="4"/>
      <c r="M41" s="87"/>
    </row>
    <row r="42" spans="1:13" ht="15">
      <c r="A42" s="98">
        <v>11</v>
      </c>
      <c r="B42" s="299"/>
      <c r="C42" s="271"/>
      <c r="D42" s="87"/>
      <c r="E42" s="87"/>
      <c r="F42" s="87"/>
      <c r="G42" s="87"/>
      <c r="H42" s="87"/>
      <c r="I42" s="87"/>
      <c r="J42" s="87"/>
      <c r="K42" s="4"/>
      <c r="L42" s="4"/>
      <c r="M42" s="87"/>
    </row>
    <row r="43" spans="1:13" ht="15">
      <c r="A43" s="87" t="s">
        <v>270</v>
      </c>
      <c r="B43" s="300"/>
      <c r="C43" s="271"/>
      <c r="D43" s="87"/>
      <c r="E43" s="87"/>
      <c r="F43" s="87"/>
      <c r="G43" s="87"/>
      <c r="H43" s="87"/>
      <c r="I43" s="87"/>
      <c r="J43" s="87"/>
      <c r="K43" s="4"/>
      <c r="L43" s="4"/>
      <c r="M43" s="87"/>
    </row>
    <row r="44" spans="1:13" ht="15">
      <c r="A44" s="87"/>
      <c r="B44" s="300"/>
      <c r="C44" s="271"/>
      <c r="D44" s="99"/>
      <c r="E44" s="99"/>
      <c r="F44" s="99"/>
      <c r="G44" s="99"/>
      <c r="H44" s="87"/>
      <c r="I44" s="87"/>
      <c r="J44" s="87"/>
      <c r="K44" s="87" t="s">
        <v>453</v>
      </c>
      <c r="L44" s="86">
        <f>SUM(L10:L43)</f>
        <v>106648.9</v>
      </c>
      <c r="M44" s="87"/>
    </row>
    <row r="45" spans="1:13" ht="15">
      <c r="A45" s="216"/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184"/>
    </row>
    <row r="46" spans="1:13" ht="15">
      <c r="A46" s="217" t="s">
        <v>454</v>
      </c>
      <c r="B46" s="217"/>
      <c r="C46" s="217"/>
      <c r="D46" s="216"/>
      <c r="E46" s="216"/>
      <c r="F46" s="216"/>
      <c r="G46" s="216"/>
      <c r="H46" s="216"/>
      <c r="I46" s="216"/>
      <c r="J46" s="216"/>
      <c r="K46" s="216"/>
      <c r="L46" s="184"/>
    </row>
    <row r="47" spans="1:13" ht="15">
      <c r="A47" s="217" t="s">
        <v>455</v>
      </c>
      <c r="B47" s="217"/>
      <c r="C47" s="217"/>
      <c r="D47" s="216"/>
      <c r="E47" s="216"/>
      <c r="F47" s="216"/>
      <c r="G47" s="216"/>
      <c r="H47" s="216"/>
      <c r="I47" s="216"/>
      <c r="J47" s="216"/>
      <c r="K47" s="216"/>
      <c r="L47" s="184"/>
    </row>
    <row r="48" spans="1:13" ht="15">
      <c r="A48" s="201" t="s">
        <v>456</v>
      </c>
      <c r="B48" s="201"/>
      <c r="C48" s="217"/>
      <c r="D48" s="184"/>
      <c r="E48" s="184"/>
      <c r="F48" s="184"/>
      <c r="G48" s="184"/>
      <c r="H48" s="184"/>
      <c r="I48" s="184"/>
      <c r="J48" s="184"/>
      <c r="K48" s="184"/>
      <c r="L48" s="184"/>
    </row>
    <row r="49" spans="1:12" ht="15">
      <c r="A49" s="201" t="s">
        <v>457</v>
      </c>
      <c r="B49" s="201"/>
      <c r="C49" s="217"/>
      <c r="D49" s="184"/>
      <c r="E49" s="184"/>
      <c r="F49" s="184"/>
      <c r="G49" s="184"/>
      <c r="H49" s="184"/>
      <c r="I49" s="184"/>
      <c r="J49" s="184"/>
      <c r="K49" s="184"/>
      <c r="L49" s="184"/>
    </row>
    <row r="50" spans="1:12" ht="15" customHeight="1">
      <c r="A50" s="867" t="s">
        <v>474</v>
      </c>
      <c r="B50" s="867"/>
      <c r="C50" s="867"/>
      <c r="D50" s="867"/>
      <c r="E50" s="867"/>
      <c r="F50" s="867"/>
      <c r="G50" s="867"/>
      <c r="H50" s="867"/>
      <c r="I50" s="867"/>
      <c r="J50" s="867"/>
      <c r="K50" s="867"/>
      <c r="L50" s="867"/>
    </row>
    <row r="51" spans="1:12" ht="15" customHeight="1">
      <c r="A51" s="867"/>
      <c r="B51" s="867"/>
      <c r="C51" s="867"/>
      <c r="D51" s="867"/>
      <c r="E51" s="867"/>
      <c r="F51" s="867"/>
      <c r="G51" s="867"/>
      <c r="H51" s="867"/>
      <c r="I51" s="867"/>
      <c r="J51" s="867"/>
      <c r="K51" s="867"/>
      <c r="L51" s="867"/>
    </row>
    <row r="52" spans="1:12" ht="12.75" customHeight="1">
      <c r="A52" s="293"/>
      <c r="B52" s="293"/>
      <c r="C52" s="293"/>
      <c r="D52" s="293"/>
      <c r="E52" s="293"/>
      <c r="F52" s="293"/>
      <c r="G52" s="293"/>
      <c r="H52" s="293"/>
      <c r="I52" s="293"/>
      <c r="J52" s="293"/>
      <c r="K52" s="293"/>
      <c r="L52" s="293"/>
    </row>
    <row r="53" spans="1:12" ht="15">
      <c r="A53" s="863" t="s">
        <v>107</v>
      </c>
      <c r="B53" s="863"/>
      <c r="C53" s="863"/>
      <c r="D53" s="272"/>
      <c r="E53" s="273"/>
      <c r="F53" s="273"/>
      <c r="G53" s="272"/>
      <c r="H53" s="272"/>
      <c r="I53" s="272"/>
      <c r="J53" s="272"/>
      <c r="K53" s="272"/>
      <c r="L53" s="184"/>
    </row>
    <row r="54" spans="1:12" ht="15">
      <c r="A54" s="272"/>
      <c r="B54" s="272"/>
      <c r="C54" s="273"/>
      <c r="D54" s="272"/>
      <c r="E54" s="273"/>
      <c r="F54" s="273"/>
      <c r="G54" s="272"/>
      <c r="H54" s="272"/>
      <c r="I54" s="272"/>
      <c r="J54" s="272"/>
      <c r="K54" s="274"/>
      <c r="L54" s="184"/>
    </row>
    <row r="55" spans="1:12" ht="15" customHeight="1">
      <c r="A55" s="272"/>
      <c r="B55" s="272"/>
      <c r="C55" s="273"/>
      <c r="D55" s="864" t="s">
        <v>262</v>
      </c>
      <c r="E55" s="864"/>
      <c r="F55" s="373"/>
      <c r="G55" s="275"/>
      <c r="H55" s="865" t="s">
        <v>458</v>
      </c>
      <c r="I55" s="865"/>
      <c r="J55" s="865"/>
      <c r="K55" s="276"/>
      <c r="L55" s="184"/>
    </row>
    <row r="56" spans="1:12" ht="15">
      <c r="A56" s="272"/>
      <c r="B56" s="272"/>
      <c r="C56" s="273"/>
      <c r="D56" s="272"/>
      <c r="E56" s="273"/>
      <c r="F56" s="273"/>
      <c r="G56" s="272"/>
      <c r="H56" s="866"/>
      <c r="I56" s="866"/>
      <c r="J56" s="866"/>
      <c r="K56" s="276"/>
      <c r="L56" s="184"/>
    </row>
    <row r="57" spans="1:12" ht="15">
      <c r="A57" s="272"/>
      <c r="B57" s="272"/>
      <c r="C57" s="273"/>
      <c r="D57" s="861" t="s">
        <v>139</v>
      </c>
      <c r="E57" s="861"/>
      <c r="F57" s="373"/>
      <c r="G57" s="275"/>
      <c r="H57" s="272"/>
      <c r="I57" s="272"/>
      <c r="J57" s="272"/>
      <c r="K57" s="272"/>
      <c r="L57" s="184"/>
    </row>
  </sheetData>
  <mergeCells count="7">
    <mergeCell ref="A2:E2"/>
    <mergeCell ref="L3:M3"/>
    <mergeCell ref="A50:L51"/>
    <mergeCell ref="A53:C53"/>
    <mergeCell ref="D55:E55"/>
    <mergeCell ref="H55:J56"/>
    <mergeCell ref="D57:E57"/>
  </mergeCells>
  <dataValidations count="1">
    <dataValidation type="list" allowBlank="1" showInputMessage="1" showErrorMessage="1" sqref="C10 C17:C20 C26:C31 C36:C38 C40:C44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tabColor rgb="FF92D050"/>
    <pageSetUpPr fitToPage="1"/>
  </sheetPr>
  <dimension ref="A1:I32"/>
  <sheetViews>
    <sheetView showGridLines="0" view="pageBreakPreview" zoomScale="80" zoomScaleSheetLayoutView="80" workbookViewId="0">
      <selection activeCell="C3" sqref="C3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4" t="s">
        <v>422</v>
      </c>
      <c r="B1" s="76"/>
      <c r="C1" s="869" t="s">
        <v>109</v>
      </c>
      <c r="D1" s="869"/>
    </row>
    <row r="2" spans="1:5">
      <c r="A2" s="74" t="s">
        <v>423</v>
      </c>
      <c r="B2" s="76"/>
      <c r="C2" s="855" t="str">
        <f>'ფორმა N1'!L2</f>
        <v>01.01.20-31.12.20</v>
      </c>
      <c r="D2" s="856"/>
    </row>
    <row r="3" spans="1:5">
      <c r="A3" s="76" t="s">
        <v>140</v>
      </c>
      <c r="B3" s="76"/>
      <c r="C3" s="75"/>
      <c r="D3" s="75"/>
    </row>
    <row r="4" spans="1:5">
      <c r="A4" s="74"/>
      <c r="B4" s="76"/>
      <c r="C4" s="75"/>
      <c r="D4" s="75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7"/>
      <c r="D5" s="76"/>
      <c r="E5" s="5"/>
    </row>
    <row r="6" spans="1:5">
      <c r="A6" s="119" t="str">
        <f>'ფორმა N1'!A5</f>
        <v>მპგ "ერთიანი საქართველო-დემოკრატიული მოძრაობა "</v>
      </c>
      <c r="B6" s="120"/>
      <c r="C6" s="120"/>
      <c r="D6" s="60"/>
      <c r="E6" s="5"/>
    </row>
    <row r="7" spans="1:5">
      <c r="A7" s="77"/>
      <c r="B7" s="77"/>
      <c r="C7" s="77"/>
      <c r="D7" s="76"/>
      <c r="E7" s="5"/>
    </row>
    <row r="8" spans="1:5" s="6" customFormat="1">
      <c r="A8" s="100"/>
      <c r="B8" s="100"/>
      <c r="C8" s="78"/>
      <c r="D8" s="78"/>
    </row>
    <row r="9" spans="1:5" s="6" customFormat="1" ht="30">
      <c r="A9" s="106" t="s">
        <v>64</v>
      </c>
      <c r="B9" s="79" t="s">
        <v>11</v>
      </c>
      <c r="C9" s="79" t="s">
        <v>10</v>
      </c>
      <c r="D9" s="79" t="s">
        <v>9</v>
      </c>
    </row>
    <row r="10" spans="1:5" s="7" customFormat="1">
      <c r="A10" s="13">
        <v>1</v>
      </c>
      <c r="B10" s="13" t="s">
        <v>108</v>
      </c>
      <c r="C10" s="82">
        <f>SUM(C11,C14,C17,C20:C22)</f>
        <v>0</v>
      </c>
      <c r="D10" s="82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2">
        <f>SUM(C12:C13)</f>
        <v>0</v>
      </c>
      <c r="D11" s="82">
        <f>SUM(D12:D13)</f>
        <v>0</v>
      </c>
    </row>
    <row r="12" spans="1:5" s="9" customFormat="1" ht="18">
      <c r="A12" s="16" t="s">
        <v>30</v>
      </c>
      <c r="B12" s="16" t="s">
        <v>70</v>
      </c>
      <c r="C12" s="34"/>
      <c r="D12" s="35"/>
    </row>
    <row r="13" spans="1:5" s="9" customFormat="1" ht="18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82">
        <f>SUM(C15:C16)</f>
        <v>0</v>
      </c>
      <c r="D14" s="82">
        <f>SUM(D15:D16)</f>
        <v>0</v>
      </c>
    </row>
    <row r="15" spans="1:5">
      <c r="A15" s="16" t="s">
        <v>32</v>
      </c>
      <c r="B15" s="16" t="s">
        <v>72</v>
      </c>
      <c r="C15" s="34"/>
      <c r="D15" s="35"/>
    </row>
    <row r="16" spans="1:5">
      <c r="A16" s="16" t="s">
        <v>33</v>
      </c>
      <c r="B16" s="16" t="s">
        <v>73</v>
      </c>
      <c r="C16" s="34"/>
      <c r="D16" s="35"/>
    </row>
    <row r="17" spans="1:9">
      <c r="A17" s="14">
        <v>1.3</v>
      </c>
      <c r="B17" s="14" t="s">
        <v>74</v>
      </c>
      <c r="C17" s="82">
        <f>SUM(C18:C19)</f>
        <v>0</v>
      </c>
      <c r="D17" s="82">
        <f>SUM(D18:D19)</f>
        <v>0</v>
      </c>
    </row>
    <row r="18" spans="1:9">
      <c r="A18" s="16" t="s">
        <v>50</v>
      </c>
      <c r="B18" s="16" t="s">
        <v>75</v>
      </c>
      <c r="C18" s="34"/>
      <c r="D18" s="35"/>
    </row>
    <row r="19" spans="1:9">
      <c r="A19" s="16" t="s">
        <v>51</v>
      </c>
      <c r="B19" s="16" t="s">
        <v>76</v>
      </c>
      <c r="C19" s="34"/>
      <c r="D19" s="35"/>
    </row>
    <row r="20" spans="1:9">
      <c r="A20" s="14">
        <v>1.4</v>
      </c>
      <c r="B20" s="14" t="s">
        <v>77</v>
      </c>
      <c r="C20" s="34"/>
      <c r="D20" s="35"/>
    </row>
    <row r="21" spans="1:9">
      <c r="A21" s="14">
        <v>1.5</v>
      </c>
      <c r="B21" s="14" t="s">
        <v>78</v>
      </c>
      <c r="C21" s="34"/>
      <c r="D21" s="35"/>
    </row>
    <row r="22" spans="1:9">
      <c r="A22" s="14">
        <v>1.6</v>
      </c>
      <c r="B22" s="14" t="s">
        <v>8</v>
      </c>
      <c r="C22" s="34"/>
      <c r="D22" s="35"/>
    </row>
    <row r="25" spans="1:9" s="23" customFormat="1" ht="12.75"/>
    <row r="26" spans="1:9">
      <c r="A26" s="69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69" t="s">
        <v>265</v>
      </c>
      <c r="D29" s="12"/>
      <c r="E29"/>
      <c r="F29"/>
      <c r="G29"/>
      <c r="H29"/>
      <c r="I29"/>
    </row>
    <row r="30" spans="1:9">
      <c r="A30"/>
      <c r="B30" s="2" t="s">
        <v>264</v>
      </c>
      <c r="D30" s="12"/>
      <c r="E30"/>
      <c r="F30"/>
      <c r="G30"/>
      <c r="H30"/>
      <c r="I30"/>
    </row>
    <row r="31" spans="1:9" customFormat="1" ht="12.75">
      <c r="B31" s="66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30"/>
  <sheetViews>
    <sheetView showGridLines="0" view="pageBreakPreview" zoomScale="80" zoomScaleSheetLayoutView="80" workbookViewId="0">
      <selection activeCell="O28" sqref="O28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424</v>
      </c>
      <c r="B1" s="77"/>
      <c r="C1" s="857" t="s">
        <v>109</v>
      </c>
      <c r="D1" s="857"/>
      <c r="E1" s="91"/>
    </row>
    <row r="2" spans="1:5" s="6" customFormat="1">
      <c r="A2" s="74" t="s">
        <v>421</v>
      </c>
      <c r="B2" s="77"/>
      <c r="C2" s="855" t="str">
        <f>'ფორმა N1'!L2</f>
        <v>01.01.20-31.12.20</v>
      </c>
      <c r="D2" s="855"/>
      <c r="E2" s="91"/>
    </row>
    <row r="3" spans="1:5" s="6" customFormat="1">
      <c r="A3" s="76" t="s">
        <v>140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346" t="str">
        <f>'ფორმა N1'!A5</f>
        <v>მპგ "ერთიანი საქართველო-დემოკრატიული მოძრაობა "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0">
      <c r="A9" s="89" t="s">
        <v>64</v>
      </c>
      <c r="B9" s="89" t="s">
        <v>318</v>
      </c>
      <c r="C9" s="79" t="s">
        <v>10</v>
      </c>
      <c r="D9" s="79" t="s">
        <v>9</v>
      </c>
      <c r="E9" s="91"/>
    </row>
    <row r="10" spans="1:5" s="9" customFormat="1" ht="18">
      <c r="A10" s="98" t="s">
        <v>291</v>
      </c>
      <c r="B10" s="98"/>
      <c r="C10" s="4"/>
      <c r="D10" s="4"/>
      <c r="E10" s="93"/>
    </row>
    <row r="11" spans="1:5" s="10" customFormat="1">
      <c r="A11" s="98" t="s">
        <v>292</v>
      </c>
      <c r="B11" s="98"/>
      <c r="C11" s="4"/>
      <c r="D11" s="4"/>
      <c r="E11" s="94"/>
    </row>
    <row r="12" spans="1:5" s="10" customFormat="1">
      <c r="A12" s="98" t="s">
        <v>293</v>
      </c>
      <c r="B12" s="87"/>
      <c r="C12" s="4"/>
      <c r="D12" s="4"/>
      <c r="E12" s="94"/>
    </row>
    <row r="13" spans="1:5" s="10" customFormat="1">
      <c r="A13" s="87" t="s">
        <v>272</v>
      </c>
      <c r="B13" s="87"/>
      <c r="C13" s="4"/>
      <c r="D13" s="4"/>
      <c r="E13" s="94"/>
    </row>
    <row r="14" spans="1:5" s="10" customFormat="1">
      <c r="A14" s="87" t="s">
        <v>272</v>
      </c>
      <c r="B14" s="87"/>
      <c r="C14" s="4"/>
      <c r="D14" s="4"/>
      <c r="E14" s="94"/>
    </row>
    <row r="15" spans="1:5" s="10" customFormat="1">
      <c r="A15" s="87" t="s">
        <v>272</v>
      </c>
      <c r="B15" s="87"/>
      <c r="C15" s="4"/>
      <c r="D15" s="4"/>
      <c r="E15" s="94"/>
    </row>
    <row r="16" spans="1:5" s="10" customFormat="1">
      <c r="A16" s="87" t="s">
        <v>272</v>
      </c>
      <c r="B16" s="87"/>
      <c r="C16" s="4"/>
      <c r="D16" s="4"/>
      <c r="E16" s="94"/>
    </row>
    <row r="17" spans="1:9">
      <c r="A17" s="99"/>
      <c r="B17" s="99" t="s">
        <v>320</v>
      </c>
      <c r="C17" s="86">
        <f>SUM(C10:C16)</f>
        <v>0</v>
      </c>
      <c r="D17" s="86">
        <f>SUM(D10:D16)</f>
        <v>0</v>
      </c>
      <c r="E17" s="96"/>
    </row>
    <row r="18" spans="1:9">
      <c r="A18" s="45"/>
      <c r="B18" s="45"/>
    </row>
    <row r="19" spans="1:9">
      <c r="A19" s="2" t="s">
        <v>381</v>
      </c>
      <c r="E19" s="5"/>
    </row>
    <row r="20" spans="1:9">
      <c r="A20" s="2" t="s">
        <v>383</v>
      </c>
    </row>
    <row r="21" spans="1:9">
      <c r="A21" s="201"/>
    </row>
    <row r="22" spans="1:9">
      <c r="A22" s="201" t="s">
        <v>382</v>
      </c>
    </row>
    <row r="23" spans="1:9" s="23" customFormat="1" ht="12.75"/>
    <row r="24" spans="1:9">
      <c r="A24" s="69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69"/>
      <c r="B27" s="69" t="s">
        <v>413</v>
      </c>
      <c r="D27" s="12"/>
      <c r="E27"/>
      <c r="F27"/>
      <c r="G27"/>
      <c r="H27"/>
      <c r="I27"/>
    </row>
    <row r="28" spans="1:9">
      <c r="B28" s="2" t="s">
        <v>414</v>
      </c>
      <c r="D28" s="12"/>
      <c r="E28"/>
      <c r="F28"/>
      <c r="G28"/>
      <c r="H28"/>
      <c r="I28"/>
    </row>
    <row r="29" spans="1:9" customFormat="1" ht="12.75">
      <c r="A29" s="66"/>
      <c r="B29" s="66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>
    <tabColor rgb="FF92D050"/>
  </sheetPr>
  <dimension ref="A1:I93"/>
  <sheetViews>
    <sheetView showGridLines="0" topLeftCell="A28" zoomScaleSheetLayoutView="80" workbookViewId="0">
      <selection activeCell="I8" sqref="I8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4" t="s">
        <v>223</v>
      </c>
      <c r="B1" s="121"/>
      <c r="C1" s="870" t="s">
        <v>197</v>
      </c>
      <c r="D1" s="870"/>
      <c r="E1" s="105"/>
    </row>
    <row r="2" spans="1:5">
      <c r="A2" s="76" t="s">
        <v>140</v>
      </c>
      <c r="B2" s="121"/>
      <c r="C2" s="77"/>
      <c r="D2" s="212" t="str">
        <f>'ფორმა N1'!L2</f>
        <v>01.01.20-31.12.20</v>
      </c>
      <c r="E2" s="105"/>
    </row>
    <row r="3" spans="1:5">
      <c r="A3" s="116"/>
      <c r="B3" s="121"/>
      <c r="C3" s="77"/>
      <c r="D3" s="77"/>
      <c r="E3" s="105"/>
    </row>
    <row r="4" spans="1: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 t="str">
        <f>'ფორმა N1'!A5</f>
        <v>მპგ "ერთიანი საქართველო-დემოკრატიული მოძრაობა "</v>
      </c>
      <c r="B5" s="120"/>
      <c r="C5" s="120"/>
      <c r="D5" s="60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45">
      <c r="A8" s="124" t="s">
        <v>113</v>
      </c>
      <c r="B8" s="124" t="s">
        <v>189</v>
      </c>
      <c r="C8" s="124" t="s">
        <v>297</v>
      </c>
      <c r="D8" s="124" t="s">
        <v>251</v>
      </c>
      <c r="E8" s="105"/>
    </row>
    <row r="9" spans="1:5">
      <c r="A9" s="50"/>
      <c r="B9" s="51"/>
      <c r="C9" s="153"/>
      <c r="D9" s="153"/>
      <c r="E9" s="105"/>
    </row>
    <row r="10" spans="1:5">
      <c r="A10" s="52" t="s">
        <v>190</v>
      </c>
      <c r="B10" s="53"/>
      <c r="C10" s="125">
        <f>SUM(C11,C34)</f>
        <v>213499.88999999998</v>
      </c>
      <c r="D10" s="125">
        <f>SUM(D11,D34)</f>
        <v>220476.47</v>
      </c>
      <c r="E10" s="105"/>
    </row>
    <row r="11" spans="1:5">
      <c r="A11" s="54" t="s">
        <v>191</v>
      </c>
      <c r="B11" s="55"/>
      <c r="C11" s="85">
        <f>SUM(C12:C32)</f>
        <v>207831.31</v>
      </c>
      <c r="D11" s="85">
        <f>SUM(D12:D32)</f>
        <v>220476.47</v>
      </c>
      <c r="E11" s="105"/>
    </row>
    <row r="12" spans="1:5">
      <c r="A12" s="58">
        <v>1110</v>
      </c>
      <c r="B12" s="57" t="s">
        <v>142</v>
      </c>
      <c r="C12" s="8"/>
      <c r="D12" s="8"/>
      <c r="E12" s="105"/>
    </row>
    <row r="13" spans="1:5">
      <c r="A13" s="58">
        <v>1120</v>
      </c>
      <c r="B13" s="57" t="s">
        <v>143</v>
      </c>
      <c r="C13" s="8"/>
      <c r="D13" s="8"/>
      <c r="E13" s="105"/>
    </row>
    <row r="14" spans="1:5">
      <c r="A14" s="58">
        <v>1211</v>
      </c>
      <c r="B14" s="57" t="s">
        <v>144</v>
      </c>
      <c r="C14" s="8">
        <v>34.15</v>
      </c>
      <c r="D14" s="8">
        <v>7509.64</v>
      </c>
      <c r="E14" s="105"/>
    </row>
    <row r="15" spans="1:5">
      <c r="A15" s="58">
        <v>1212</v>
      </c>
      <c r="B15" s="57" t="s">
        <v>145</v>
      </c>
      <c r="C15" s="8"/>
      <c r="D15" s="8"/>
      <c r="E15" s="105"/>
    </row>
    <row r="16" spans="1:5">
      <c r="A16" s="58">
        <v>1213</v>
      </c>
      <c r="B16" s="57" t="s">
        <v>146</v>
      </c>
      <c r="C16" s="8"/>
      <c r="D16" s="8"/>
      <c r="E16" s="105"/>
    </row>
    <row r="17" spans="1:5">
      <c r="A17" s="58">
        <v>1214</v>
      </c>
      <c r="B17" s="57" t="s">
        <v>147</v>
      </c>
      <c r="C17" s="8"/>
      <c r="D17" s="8"/>
      <c r="E17" s="105"/>
    </row>
    <row r="18" spans="1:5">
      <c r="A18" s="58">
        <v>1215</v>
      </c>
      <c r="B18" s="57" t="s">
        <v>148</v>
      </c>
      <c r="C18" s="8"/>
      <c r="D18" s="8"/>
      <c r="E18" s="105"/>
    </row>
    <row r="19" spans="1:5">
      <c r="A19" s="58">
        <v>1300</v>
      </c>
      <c r="B19" s="57" t="s">
        <v>149</v>
      </c>
      <c r="C19" s="8"/>
      <c r="D19" s="8"/>
      <c r="E19" s="105"/>
    </row>
    <row r="20" spans="1:5">
      <c r="A20" s="58">
        <v>1410</v>
      </c>
      <c r="B20" s="57" t="s">
        <v>150</v>
      </c>
      <c r="C20" s="8"/>
      <c r="D20" s="8"/>
      <c r="E20" s="105"/>
    </row>
    <row r="21" spans="1:5">
      <c r="A21" s="58">
        <v>1421</v>
      </c>
      <c r="B21" s="57" t="s">
        <v>151</v>
      </c>
      <c r="C21" s="8"/>
      <c r="D21" s="8"/>
      <c r="E21" s="105"/>
    </row>
    <row r="22" spans="1:5">
      <c r="A22" s="58">
        <v>1422</v>
      </c>
      <c r="B22" s="57" t="s">
        <v>152</v>
      </c>
      <c r="C22" s="8"/>
      <c r="D22" s="8"/>
      <c r="E22" s="105"/>
    </row>
    <row r="23" spans="1:5">
      <c r="A23" s="58">
        <v>1423</v>
      </c>
      <c r="B23" s="57" t="s">
        <v>153</v>
      </c>
      <c r="C23" s="8"/>
      <c r="D23" s="8"/>
      <c r="E23" s="105"/>
    </row>
    <row r="24" spans="1:5">
      <c r="A24" s="58">
        <v>1431</v>
      </c>
      <c r="B24" s="57" t="s">
        <v>154</v>
      </c>
      <c r="C24" s="8"/>
      <c r="D24" s="8"/>
      <c r="E24" s="105"/>
    </row>
    <row r="25" spans="1:5">
      <c r="A25" s="58">
        <v>1432</v>
      </c>
      <c r="B25" s="57" t="s">
        <v>155</v>
      </c>
      <c r="C25" s="8"/>
      <c r="D25" s="8"/>
      <c r="E25" s="105"/>
    </row>
    <row r="26" spans="1:5">
      <c r="A26" s="58">
        <v>1433</v>
      </c>
      <c r="B26" s="57" t="s">
        <v>156</v>
      </c>
      <c r="C26" s="8"/>
      <c r="D26" s="8"/>
      <c r="E26" s="105"/>
    </row>
    <row r="27" spans="1:5">
      <c r="A27" s="58">
        <v>1441</v>
      </c>
      <c r="B27" s="57" t="s">
        <v>157</v>
      </c>
      <c r="C27" s="8"/>
      <c r="D27" s="8"/>
      <c r="E27" s="105"/>
    </row>
    <row r="28" spans="1:5">
      <c r="A28" s="58">
        <v>1442</v>
      </c>
      <c r="B28" s="57" t="s">
        <v>158</v>
      </c>
      <c r="C28" s="8">
        <f>138.91+11.9+126</f>
        <v>276.81</v>
      </c>
      <c r="D28" s="8">
        <f>0.49+11.9+186.4</f>
        <v>198.79000000000002</v>
      </c>
      <c r="E28" s="105"/>
    </row>
    <row r="29" spans="1:5">
      <c r="A29" s="58">
        <v>1443</v>
      </c>
      <c r="B29" s="57" t="s">
        <v>159</v>
      </c>
      <c r="C29" s="8"/>
      <c r="D29" s="8"/>
      <c r="E29" s="105"/>
    </row>
    <row r="30" spans="1:5">
      <c r="A30" s="58">
        <v>1444</v>
      </c>
      <c r="B30" s="57" t="s">
        <v>160</v>
      </c>
      <c r="C30" s="8"/>
      <c r="D30" s="8"/>
      <c r="E30" s="105"/>
    </row>
    <row r="31" spans="1:5">
      <c r="A31" s="58">
        <v>1445</v>
      </c>
      <c r="B31" s="57" t="s">
        <v>161</v>
      </c>
      <c r="C31" s="8">
        <v>207520.35</v>
      </c>
      <c r="D31" s="8">
        <v>212768.04</v>
      </c>
      <c r="E31" s="105"/>
    </row>
    <row r="32" spans="1:5">
      <c r="A32" s="58">
        <v>1446</v>
      </c>
      <c r="B32" s="57" t="s">
        <v>162</v>
      </c>
      <c r="C32" s="8"/>
      <c r="D32" s="8"/>
      <c r="E32" s="105"/>
    </row>
    <row r="33" spans="1:5">
      <c r="A33" s="31"/>
      <c r="E33" s="105"/>
    </row>
    <row r="34" spans="1:5">
      <c r="A34" s="59" t="s">
        <v>192</v>
      </c>
      <c r="B34" s="57"/>
      <c r="C34" s="85">
        <f>SUM(C35:C42)</f>
        <v>5668.58</v>
      </c>
      <c r="D34" s="85">
        <f>SUM(D35:D42)</f>
        <v>0</v>
      </c>
      <c r="E34" s="105"/>
    </row>
    <row r="35" spans="1:5">
      <c r="A35" s="58">
        <v>2110</v>
      </c>
      <c r="B35" s="57" t="s">
        <v>100</v>
      </c>
      <c r="C35" s="8"/>
      <c r="D35" s="8"/>
      <c r="E35" s="105"/>
    </row>
    <row r="36" spans="1:5">
      <c r="A36" s="58">
        <v>2120</v>
      </c>
      <c r="B36" s="57" t="s">
        <v>163</v>
      </c>
      <c r="C36" s="349">
        <v>5668.58</v>
      </c>
      <c r="D36" s="8">
        <v>0</v>
      </c>
      <c r="E36" s="105"/>
    </row>
    <row r="37" spans="1:5">
      <c r="A37" s="58">
        <v>2130</v>
      </c>
      <c r="B37" s="57" t="s">
        <v>101</v>
      </c>
      <c r="C37" s="8"/>
      <c r="D37" s="8"/>
      <c r="E37" s="105"/>
    </row>
    <row r="38" spans="1:5">
      <c r="A38" s="58">
        <v>2140</v>
      </c>
      <c r="B38" s="57" t="s">
        <v>388</v>
      </c>
      <c r="C38" s="8"/>
      <c r="D38" s="8"/>
      <c r="E38" s="105"/>
    </row>
    <row r="39" spans="1:5">
      <c r="A39" s="58">
        <v>2150</v>
      </c>
      <c r="B39" s="57" t="s">
        <v>392</v>
      </c>
      <c r="C39" s="8"/>
      <c r="D39" s="8"/>
      <c r="E39" s="105"/>
    </row>
    <row r="40" spans="1:5">
      <c r="A40" s="58">
        <v>2220</v>
      </c>
      <c r="B40" s="57" t="s">
        <v>102</v>
      </c>
      <c r="C40" s="8"/>
      <c r="D40" s="8"/>
      <c r="E40" s="105"/>
    </row>
    <row r="41" spans="1:5">
      <c r="A41" s="58">
        <v>2300</v>
      </c>
      <c r="B41" s="57" t="s">
        <v>164</v>
      </c>
      <c r="C41" s="8"/>
      <c r="D41" s="8"/>
      <c r="E41" s="105"/>
    </row>
    <row r="42" spans="1:5">
      <c r="A42" s="58">
        <v>2400</v>
      </c>
      <c r="B42" s="57" t="s">
        <v>165</v>
      </c>
      <c r="C42" s="8"/>
      <c r="D42" s="8"/>
      <c r="E42" s="105"/>
    </row>
    <row r="43" spans="1:5">
      <c r="A43" s="32"/>
      <c r="E43" s="105"/>
    </row>
    <row r="44" spans="1:5">
      <c r="A44" s="56" t="s">
        <v>196</v>
      </c>
      <c r="B44" s="57"/>
      <c r="C44" s="85">
        <f>SUM(C45,C64)</f>
        <v>213499.89</v>
      </c>
      <c r="D44" s="85">
        <f>SUM(D45,D64)</f>
        <v>220476.47</v>
      </c>
      <c r="E44" s="105"/>
    </row>
    <row r="45" spans="1:5">
      <c r="A45" s="59" t="s">
        <v>193</v>
      </c>
      <c r="B45" s="57"/>
      <c r="C45" s="85">
        <f>SUM(C46:C61)</f>
        <v>213499.89</v>
      </c>
      <c r="D45" s="85">
        <f>SUM(D46:D61)</f>
        <v>220476.47</v>
      </c>
      <c r="E45" s="105"/>
    </row>
    <row r="46" spans="1:5">
      <c r="A46" s="58">
        <v>3100</v>
      </c>
      <c r="B46" s="57" t="s">
        <v>166</v>
      </c>
      <c r="C46" s="8"/>
      <c r="D46" s="8"/>
      <c r="E46" s="105"/>
    </row>
    <row r="47" spans="1:5">
      <c r="A47" s="58">
        <v>3210</v>
      </c>
      <c r="B47" s="57" t="s">
        <v>167</v>
      </c>
      <c r="C47" s="349">
        <v>203786.85</v>
      </c>
      <c r="D47" s="8">
        <v>204043.09</v>
      </c>
      <c r="E47" s="105"/>
    </row>
    <row r="48" spans="1:5">
      <c r="A48" s="58">
        <v>3221</v>
      </c>
      <c r="B48" s="57" t="s">
        <v>168</v>
      </c>
      <c r="C48" s="8"/>
      <c r="D48" s="8"/>
      <c r="E48" s="105"/>
    </row>
    <row r="49" spans="1:5">
      <c r="A49" s="58">
        <v>3222</v>
      </c>
      <c r="B49" s="57" t="s">
        <v>169</v>
      </c>
      <c r="C49" s="349">
        <v>1796.03</v>
      </c>
      <c r="D49" s="8">
        <v>16284.04</v>
      </c>
      <c r="E49" s="105"/>
    </row>
    <row r="50" spans="1:5">
      <c r="A50" s="58">
        <v>3223</v>
      </c>
      <c r="B50" s="57" t="s">
        <v>531</v>
      </c>
      <c r="C50" s="8">
        <v>281.62</v>
      </c>
      <c r="D50" s="8">
        <v>149.34</v>
      </c>
      <c r="E50" s="105"/>
    </row>
    <row r="51" spans="1:5">
      <c r="A51" s="58">
        <v>3224</v>
      </c>
      <c r="B51" s="57" t="s">
        <v>170</v>
      </c>
      <c r="C51" s="8"/>
      <c r="D51" s="8"/>
      <c r="E51" s="105"/>
    </row>
    <row r="52" spans="1:5">
      <c r="A52" s="58">
        <v>3231</v>
      </c>
      <c r="B52" s="57" t="s">
        <v>171</v>
      </c>
      <c r="C52" s="8"/>
      <c r="D52" s="8"/>
      <c r="E52" s="105"/>
    </row>
    <row r="53" spans="1:5">
      <c r="A53" s="58">
        <v>3232</v>
      </c>
      <c r="B53" s="57" t="s">
        <v>172</v>
      </c>
      <c r="C53" s="8"/>
      <c r="D53" s="8"/>
      <c r="E53" s="105"/>
    </row>
    <row r="54" spans="1:5">
      <c r="A54" s="58">
        <v>3234</v>
      </c>
      <c r="B54" s="57" t="s">
        <v>173</v>
      </c>
      <c r="C54" s="8">
        <v>7635.39</v>
      </c>
      <c r="D54" s="8">
        <v>0</v>
      </c>
      <c r="E54" s="105"/>
    </row>
    <row r="55" spans="1:5" ht="30">
      <c r="A55" s="58">
        <v>3236</v>
      </c>
      <c r="B55" s="57" t="s">
        <v>188</v>
      </c>
      <c r="C55" s="8"/>
      <c r="D55" s="8"/>
      <c r="E55" s="105"/>
    </row>
    <row r="56" spans="1:5" ht="45">
      <c r="A56" s="58">
        <v>3237</v>
      </c>
      <c r="B56" s="57" t="s">
        <v>174</v>
      </c>
      <c r="C56" s="8"/>
      <c r="D56" s="8"/>
      <c r="E56" s="105"/>
    </row>
    <row r="57" spans="1:5">
      <c r="A57" s="58">
        <v>3241</v>
      </c>
      <c r="B57" s="57" t="s">
        <v>175</v>
      </c>
      <c r="C57" s="8"/>
      <c r="D57" s="8"/>
      <c r="E57" s="105"/>
    </row>
    <row r="58" spans="1:5">
      <c r="A58" s="58">
        <v>3242</v>
      </c>
      <c r="B58" s="57" t="s">
        <v>176</v>
      </c>
      <c r="C58" s="8"/>
      <c r="D58" s="8"/>
      <c r="E58" s="105"/>
    </row>
    <row r="59" spans="1:5">
      <c r="A59" s="58">
        <v>3243</v>
      </c>
      <c r="B59" s="57" t="s">
        <v>177</v>
      </c>
      <c r="C59" s="8"/>
      <c r="D59" s="8"/>
      <c r="E59" s="105"/>
    </row>
    <row r="60" spans="1:5">
      <c r="A60" s="58">
        <v>3245</v>
      </c>
      <c r="B60" s="57" t="s">
        <v>178</v>
      </c>
      <c r="C60" s="8"/>
      <c r="D60" s="8"/>
      <c r="E60" s="105"/>
    </row>
    <row r="61" spans="1:5">
      <c r="A61" s="58">
        <v>3246</v>
      </c>
      <c r="B61" s="57" t="s">
        <v>179</v>
      </c>
      <c r="C61" s="8"/>
      <c r="D61" s="8"/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194</v>
      </c>
      <c r="B64" s="57"/>
      <c r="C64" s="85">
        <f>SUM(C65:C67)</f>
        <v>0</v>
      </c>
      <c r="D64" s="85">
        <f>SUM(D65:D67)</f>
        <v>0</v>
      </c>
      <c r="E64" s="105"/>
    </row>
    <row r="65" spans="1:5">
      <c r="A65" s="58">
        <v>5100</v>
      </c>
      <c r="B65" s="57" t="s">
        <v>249</v>
      </c>
      <c r="C65" s="8"/>
      <c r="D65" s="8"/>
      <c r="E65" s="105"/>
    </row>
    <row r="66" spans="1:5">
      <c r="A66" s="58">
        <v>5220</v>
      </c>
      <c r="B66" s="57" t="s">
        <v>401</v>
      </c>
      <c r="C66" s="8"/>
      <c r="D66" s="8"/>
      <c r="E66" s="105"/>
    </row>
    <row r="67" spans="1:5">
      <c r="A67" s="58">
        <v>5230</v>
      </c>
      <c r="B67" s="57" t="s">
        <v>402</v>
      </c>
      <c r="C67" s="8"/>
      <c r="D67" s="8"/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195</v>
      </c>
      <c r="B70" s="57"/>
      <c r="C70" s="8"/>
      <c r="D70" s="8"/>
      <c r="E70" s="105"/>
    </row>
    <row r="71" spans="1:5" ht="30">
      <c r="A71" s="58">
        <v>1</v>
      </c>
      <c r="B71" s="57" t="s">
        <v>180</v>
      </c>
      <c r="C71" s="8"/>
      <c r="D71" s="8"/>
      <c r="E71" s="105"/>
    </row>
    <row r="72" spans="1:5">
      <c r="A72" s="58">
        <v>2</v>
      </c>
      <c r="B72" s="57" t="s">
        <v>181</v>
      </c>
      <c r="C72" s="8"/>
      <c r="D72" s="8"/>
      <c r="E72" s="105"/>
    </row>
    <row r="73" spans="1:5">
      <c r="A73" s="58">
        <v>3</v>
      </c>
      <c r="B73" s="57" t="s">
        <v>182</v>
      </c>
      <c r="C73" s="8"/>
      <c r="D73" s="8"/>
      <c r="E73" s="105"/>
    </row>
    <row r="74" spans="1:5">
      <c r="A74" s="58">
        <v>4</v>
      </c>
      <c r="B74" s="57" t="s">
        <v>352</v>
      </c>
      <c r="C74" s="8"/>
      <c r="D74" s="8"/>
      <c r="E74" s="105"/>
    </row>
    <row r="75" spans="1:5">
      <c r="A75" s="58">
        <v>5</v>
      </c>
      <c r="B75" s="57" t="s">
        <v>183</v>
      </c>
      <c r="C75" s="8"/>
      <c r="D75" s="8"/>
      <c r="E75" s="105"/>
    </row>
    <row r="76" spans="1:5">
      <c r="A76" s="58">
        <v>6</v>
      </c>
      <c r="B76" s="57" t="s">
        <v>184</v>
      </c>
      <c r="C76" s="8"/>
      <c r="D76" s="8"/>
      <c r="E76" s="105"/>
    </row>
    <row r="77" spans="1:5">
      <c r="A77" s="58">
        <v>7</v>
      </c>
      <c r="B77" s="57" t="s">
        <v>185</v>
      </c>
      <c r="C77" s="8"/>
      <c r="D77" s="8"/>
      <c r="E77" s="105"/>
    </row>
    <row r="78" spans="1:5">
      <c r="A78" s="58">
        <v>8</v>
      </c>
      <c r="B78" s="57" t="s">
        <v>186</v>
      </c>
      <c r="C78" s="8"/>
      <c r="D78" s="8"/>
      <c r="E78" s="105"/>
    </row>
    <row r="79" spans="1:5">
      <c r="A79" s="58">
        <v>9</v>
      </c>
      <c r="B79" s="57" t="s">
        <v>187</v>
      </c>
      <c r="C79" s="8"/>
      <c r="D79" s="8"/>
      <c r="E79" s="105"/>
    </row>
    <row r="83" spans="1:9">
      <c r="A83" s="2"/>
      <c r="B83" s="2"/>
    </row>
    <row r="84" spans="1:9">
      <c r="A84" s="69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413</v>
      </c>
      <c r="D87" s="12"/>
      <c r="E87"/>
      <c r="F87"/>
      <c r="G87"/>
      <c r="H87"/>
      <c r="I87"/>
    </row>
    <row r="88" spans="1:9">
      <c r="A88"/>
      <c r="B88" s="2" t="s">
        <v>414</v>
      </c>
      <c r="D88" s="12"/>
      <c r="E88"/>
      <c r="F88"/>
      <c r="G88"/>
      <c r="H88"/>
      <c r="I88"/>
    </row>
    <row r="89" spans="1:9" customFormat="1" ht="12.75">
      <c r="B89" s="66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tabColor rgb="FF92D050"/>
    <pageSetUpPr fitToPage="1"/>
  </sheetPr>
  <dimension ref="A1:K25"/>
  <sheetViews>
    <sheetView showGridLines="0" view="pageBreakPreview" zoomScale="80" zoomScaleSheetLayoutView="80" workbookViewId="0">
      <selection activeCell="I12" sqref="I12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418</v>
      </c>
      <c r="B1" s="76"/>
      <c r="C1" s="76"/>
      <c r="D1" s="76"/>
      <c r="E1" s="76"/>
      <c r="F1" s="76"/>
      <c r="G1" s="76"/>
      <c r="H1" s="76"/>
      <c r="I1" s="857" t="s">
        <v>109</v>
      </c>
      <c r="J1" s="857"/>
      <c r="K1" s="105"/>
    </row>
    <row r="2" spans="1:11">
      <c r="A2" s="76" t="s">
        <v>140</v>
      </c>
      <c r="B2" s="76"/>
      <c r="C2" s="76"/>
      <c r="D2" s="76"/>
      <c r="E2" s="76"/>
      <c r="F2" s="76"/>
      <c r="G2" s="76"/>
      <c r="H2" s="76"/>
      <c r="I2" s="855" t="str">
        <f>'ფორმა N1'!L2</f>
        <v>01.01.20-31.12.20</v>
      </c>
      <c r="J2" s="856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>
      <c r="A5" s="209" t="str">
        <f>'ფორმა N1'!A5</f>
        <v>მპგ "ერთიანი საქართველო-დემოკრატიული მოძრაობა "</v>
      </c>
      <c r="B5" s="290"/>
      <c r="C5" s="290"/>
      <c r="D5" s="290"/>
      <c r="E5" s="290"/>
      <c r="F5" s="291"/>
      <c r="G5" s="290"/>
      <c r="H5" s="290"/>
      <c r="I5" s="290"/>
      <c r="J5" s="290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>
      <c r="A8" s="129" t="s">
        <v>64</v>
      </c>
      <c r="B8" s="129" t="s">
        <v>111</v>
      </c>
      <c r="C8" s="130" t="s">
        <v>113</v>
      </c>
      <c r="D8" s="130" t="s">
        <v>269</v>
      </c>
      <c r="E8" s="130" t="s">
        <v>112</v>
      </c>
      <c r="F8" s="128" t="s">
        <v>250</v>
      </c>
      <c r="G8" s="128" t="s">
        <v>288</v>
      </c>
      <c r="H8" s="128" t="s">
        <v>289</v>
      </c>
      <c r="I8" s="128" t="s">
        <v>251</v>
      </c>
      <c r="J8" s="131" t="s">
        <v>114</v>
      </c>
      <c r="K8" s="105"/>
    </row>
    <row r="9" spans="1:11" s="27" customFormat="1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30">
      <c r="A10" s="154">
        <v>1</v>
      </c>
      <c r="B10" s="64" t="s">
        <v>511</v>
      </c>
      <c r="C10" s="155" t="s">
        <v>512</v>
      </c>
      <c r="D10" s="156" t="s">
        <v>513</v>
      </c>
      <c r="E10" s="152">
        <v>39836</v>
      </c>
      <c r="F10" s="28">
        <v>34.15</v>
      </c>
      <c r="G10" s="28">
        <v>1059541.5</v>
      </c>
      <c r="H10" s="28">
        <v>1052066.01</v>
      </c>
      <c r="I10" s="28">
        <f>F10+G10-H10</f>
        <v>7509.6399999998976</v>
      </c>
      <c r="J10" s="28"/>
      <c r="K10" s="105"/>
    </row>
    <row r="11" spans="1:11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220" t="s">
        <v>107</v>
      </c>
      <c r="C15" s="104"/>
      <c r="D15" s="104"/>
      <c r="E15" s="104"/>
      <c r="F15" s="221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>
      <c r="A17" s="104"/>
      <c r="B17" s="104"/>
      <c r="C17" s="260"/>
      <c r="D17" s="104"/>
      <c r="E17" s="104"/>
      <c r="F17" s="260"/>
      <c r="G17" s="261"/>
      <c r="H17" s="261"/>
      <c r="I17" s="101"/>
      <c r="J17" s="101"/>
    </row>
    <row r="18" spans="1:10">
      <c r="A18" s="101"/>
      <c r="B18" s="104"/>
      <c r="C18" s="222" t="s">
        <v>262</v>
      </c>
      <c r="D18" s="222"/>
      <c r="E18" s="104"/>
      <c r="F18" s="104" t="s">
        <v>267</v>
      </c>
      <c r="G18" s="101"/>
      <c r="H18" s="101"/>
      <c r="I18" s="101"/>
      <c r="J18" s="101"/>
    </row>
    <row r="19" spans="1:10">
      <c r="A19" s="101"/>
      <c r="B19" s="104"/>
      <c r="C19" s="223" t="s">
        <v>139</v>
      </c>
      <c r="D19" s="104"/>
      <c r="E19" s="104"/>
      <c r="F19" s="104" t="s">
        <v>263</v>
      </c>
      <c r="G19" s="101"/>
      <c r="H19" s="101"/>
      <c r="I19" s="101"/>
      <c r="J19" s="101"/>
    </row>
    <row r="20" spans="1:10" customFormat="1">
      <c r="A20" s="101"/>
      <c r="B20" s="104"/>
      <c r="C20" s="104"/>
      <c r="D20" s="223"/>
      <c r="E20" s="101"/>
      <c r="F20" s="101"/>
      <c r="G20" s="101"/>
      <c r="H20" s="101"/>
      <c r="I20" s="101"/>
      <c r="J20" s="101"/>
    </row>
    <row r="21" spans="1:10" customFormat="1" ht="12.75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tabColor rgb="FF92D050"/>
    <pageSetUpPr fitToPage="1"/>
  </sheetPr>
  <dimension ref="A1:I46"/>
  <sheetViews>
    <sheetView showGridLines="0" view="pageBreakPreview" zoomScale="80" zoomScaleSheetLayoutView="80" workbookViewId="0">
      <selection activeCell="C17" sqref="C17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295</v>
      </c>
      <c r="B1" s="76"/>
      <c r="C1" s="857" t="s">
        <v>109</v>
      </c>
      <c r="D1" s="857"/>
      <c r="E1" s="108"/>
    </row>
    <row r="2" spans="1:7">
      <c r="A2" s="76" t="s">
        <v>140</v>
      </c>
      <c r="B2" s="76"/>
      <c r="C2" s="855" t="str">
        <f>'ფორმა N1'!L2</f>
        <v>01.01.20-31.12.20</v>
      </c>
      <c r="D2" s="856"/>
      <c r="E2" s="108"/>
    </row>
    <row r="3" spans="1:7">
      <c r="A3" s="74"/>
      <c r="B3" s="76"/>
      <c r="C3" s="75"/>
      <c r="D3" s="75"/>
      <c r="E3" s="108"/>
    </row>
    <row r="4" spans="1:7">
      <c r="A4" s="77" t="s">
        <v>268</v>
      </c>
      <c r="B4" s="102"/>
      <c r="C4" s="103"/>
      <c r="D4" s="76"/>
      <c r="E4" s="108"/>
    </row>
    <row r="5" spans="1:7">
      <c r="A5" s="224" t="str">
        <f>'ფორმა N1'!A5</f>
        <v>მპგ "ერთიანი საქართველო-დემოკრატიული მოძრაობა "</v>
      </c>
      <c r="B5" s="12"/>
      <c r="C5" s="12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64</v>
      </c>
      <c r="B8" s="79" t="s">
        <v>243</v>
      </c>
      <c r="C8" s="79" t="s">
        <v>66</v>
      </c>
      <c r="D8" s="79" t="s">
        <v>67</v>
      </c>
      <c r="E8" s="108"/>
    </row>
    <row r="9" spans="1:7" s="7" customFormat="1" ht="16.5" customHeight="1">
      <c r="A9" s="225">
        <v>1</v>
      </c>
      <c r="B9" s="225" t="s">
        <v>65</v>
      </c>
      <c r="C9" s="85">
        <f>SUM(C10,C26)</f>
        <v>421406.5</v>
      </c>
      <c r="D9" s="85">
        <f>SUM(D10,D26)</f>
        <v>422270.5</v>
      </c>
      <c r="E9" s="108"/>
    </row>
    <row r="10" spans="1:7" s="7" customFormat="1" ht="16.5" customHeight="1">
      <c r="A10" s="87">
        <v>1.1000000000000001</v>
      </c>
      <c r="B10" s="87" t="s">
        <v>80</v>
      </c>
      <c r="C10" s="85">
        <f>SUM(C11,C12,C16,C19,C25,C26)</f>
        <v>421406.5</v>
      </c>
      <c r="D10" s="85">
        <f>SUM(D11,D12,D16,D19,D24,D25)</f>
        <v>422270.5</v>
      </c>
      <c r="E10" s="108"/>
    </row>
    <row r="11" spans="1:7" s="9" customFormat="1" ht="16.5" customHeight="1">
      <c r="A11" s="88" t="s">
        <v>30</v>
      </c>
      <c r="B11" s="88" t="s">
        <v>79</v>
      </c>
      <c r="C11" s="8"/>
      <c r="D11" s="8"/>
      <c r="E11" s="108"/>
    </row>
    <row r="12" spans="1:7" s="10" customFormat="1" ht="16.5" customHeight="1">
      <c r="A12" s="88" t="s">
        <v>31</v>
      </c>
      <c r="B12" s="88" t="s">
        <v>301</v>
      </c>
      <c r="C12" s="107">
        <f>SUM(C13:C15)</f>
        <v>171000</v>
      </c>
      <c r="D12" s="107">
        <f>SUM(D13:D15)</f>
        <v>171000</v>
      </c>
      <c r="E12" s="108"/>
      <c r="G12" s="68"/>
    </row>
    <row r="13" spans="1:7" s="3" customFormat="1" ht="16.5" customHeight="1">
      <c r="A13" s="97" t="s">
        <v>81</v>
      </c>
      <c r="B13" s="97" t="s">
        <v>304</v>
      </c>
      <c r="C13" s="8">
        <f>3000+133000+35000</f>
        <v>171000</v>
      </c>
      <c r="D13" s="8">
        <f>3000+133000+35000</f>
        <v>171000</v>
      </c>
      <c r="E13" s="108"/>
    </row>
    <row r="14" spans="1:7" s="3" customFormat="1" ht="16.5" customHeight="1">
      <c r="A14" s="97" t="s">
        <v>467</v>
      </c>
      <c r="B14" s="97" t="s">
        <v>466</v>
      </c>
      <c r="C14" s="8"/>
      <c r="D14" s="8"/>
      <c r="E14" s="108"/>
    </row>
    <row r="15" spans="1:7" s="3" customFormat="1" ht="16.5" customHeight="1">
      <c r="A15" s="97" t="s">
        <v>468</v>
      </c>
      <c r="B15" s="97" t="s">
        <v>97</v>
      </c>
      <c r="C15" s="8"/>
      <c r="D15" s="8"/>
      <c r="E15" s="108"/>
    </row>
    <row r="16" spans="1:7" s="3" customFormat="1" ht="16.5" customHeight="1">
      <c r="A16" s="88" t="s">
        <v>82</v>
      </c>
      <c r="B16" s="88" t="s">
        <v>83</v>
      </c>
      <c r="C16" s="107">
        <f>SUM(C17:C18)</f>
        <v>250406.5</v>
      </c>
      <c r="D16" s="107">
        <f>SUM(D17:D18)</f>
        <v>250406.5</v>
      </c>
      <c r="E16" s="108"/>
    </row>
    <row r="17" spans="1:5" s="3" customFormat="1" ht="16.5" customHeight="1">
      <c r="A17" s="97" t="s">
        <v>84</v>
      </c>
      <c r="B17" s="97" t="s">
        <v>86</v>
      </c>
      <c r="C17" s="8">
        <f>120810+20135+20135+22083.59</f>
        <v>183163.59</v>
      </c>
      <c r="D17" s="8">
        <f>120810+20135+20135+22083.59</f>
        <v>183163.59</v>
      </c>
      <c r="E17" s="108"/>
    </row>
    <row r="18" spans="1:5" s="3" customFormat="1" ht="30">
      <c r="A18" s="97" t="s">
        <v>85</v>
      </c>
      <c r="B18" s="97" t="s">
        <v>110</v>
      </c>
      <c r="C18" s="8">
        <f>42084+21042+4116.91</f>
        <v>67242.91</v>
      </c>
      <c r="D18" s="8">
        <f>42084+21042+4116.91</f>
        <v>67242.91</v>
      </c>
      <c r="E18" s="108"/>
    </row>
    <row r="19" spans="1:5" s="3" customFormat="1" ht="16.5" customHeight="1">
      <c r="A19" s="88" t="s">
        <v>87</v>
      </c>
      <c r="B19" s="88" t="s">
        <v>394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88</v>
      </c>
      <c r="B20" s="97" t="s">
        <v>89</v>
      </c>
      <c r="C20" s="8"/>
      <c r="D20" s="8"/>
      <c r="E20" s="108"/>
    </row>
    <row r="21" spans="1:5" s="3" customFormat="1" ht="30">
      <c r="A21" s="97" t="s">
        <v>92</v>
      </c>
      <c r="B21" s="97" t="s">
        <v>90</v>
      </c>
      <c r="C21" s="8"/>
      <c r="D21" s="8"/>
      <c r="E21" s="108"/>
    </row>
    <row r="22" spans="1:5" s="3" customFormat="1" ht="16.5" customHeight="1">
      <c r="A22" s="97" t="s">
        <v>93</v>
      </c>
      <c r="B22" s="97" t="s">
        <v>91</v>
      </c>
      <c r="C22" s="8"/>
      <c r="D22" s="8"/>
      <c r="E22" s="108"/>
    </row>
    <row r="23" spans="1:5" s="3" customFormat="1" ht="16.5" customHeight="1">
      <c r="A23" s="97" t="s">
        <v>94</v>
      </c>
      <c r="B23" s="97" t="s">
        <v>411</v>
      </c>
      <c r="C23" s="8"/>
      <c r="D23" s="8"/>
      <c r="E23" s="108"/>
    </row>
    <row r="24" spans="1:5" s="3" customFormat="1" ht="16.5" customHeight="1">
      <c r="A24" s="88" t="s">
        <v>95</v>
      </c>
      <c r="B24" s="88" t="s">
        <v>412</v>
      </c>
      <c r="C24" s="251"/>
      <c r="D24" s="8"/>
      <c r="E24" s="108"/>
    </row>
    <row r="25" spans="1:5" s="3" customFormat="1">
      <c r="A25" s="88" t="s">
        <v>245</v>
      </c>
      <c r="B25" s="88" t="s">
        <v>635</v>
      </c>
      <c r="C25" s="8"/>
      <c r="D25" s="8">
        <f>700+164</f>
        <v>864</v>
      </c>
      <c r="E25" s="108"/>
    </row>
    <row r="26" spans="1:5" ht="16.5" customHeight="1">
      <c r="A26" s="87">
        <v>1.2</v>
      </c>
      <c r="B26" s="87" t="s">
        <v>96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32</v>
      </c>
      <c r="B27" s="88" t="s">
        <v>304</v>
      </c>
      <c r="C27" s="107">
        <f>SUM(C28:C30)</f>
        <v>0</v>
      </c>
      <c r="D27" s="107">
        <f>SUM(D28:D30)</f>
        <v>0</v>
      </c>
      <c r="E27" s="108"/>
    </row>
    <row r="28" spans="1:5">
      <c r="A28" s="233" t="s">
        <v>98</v>
      </c>
      <c r="B28" s="233" t="s">
        <v>302</v>
      </c>
      <c r="C28" s="8"/>
      <c r="D28" s="8"/>
      <c r="E28" s="108"/>
    </row>
    <row r="29" spans="1:5">
      <c r="A29" s="233" t="s">
        <v>99</v>
      </c>
      <c r="B29" s="233" t="s">
        <v>305</v>
      </c>
      <c r="C29" s="8"/>
      <c r="D29" s="8"/>
      <c r="E29" s="108"/>
    </row>
    <row r="30" spans="1:5">
      <c r="A30" s="233" t="s">
        <v>419</v>
      </c>
      <c r="B30" s="233" t="s">
        <v>303</v>
      </c>
      <c r="C30" s="8"/>
      <c r="D30" s="8"/>
      <c r="E30" s="108"/>
    </row>
    <row r="31" spans="1:5">
      <c r="A31" s="88" t="s">
        <v>33</v>
      </c>
      <c r="B31" s="88" t="s">
        <v>466</v>
      </c>
      <c r="C31" s="107">
        <f>SUM(C32:C34)</f>
        <v>0</v>
      </c>
      <c r="D31" s="107">
        <f>SUM(D32:D34)</f>
        <v>0</v>
      </c>
      <c r="E31" s="108"/>
    </row>
    <row r="32" spans="1:5">
      <c r="A32" s="233" t="s">
        <v>12</v>
      </c>
      <c r="B32" s="233" t="s">
        <v>469</v>
      </c>
      <c r="C32" s="8"/>
      <c r="D32" s="8"/>
      <c r="E32" s="108"/>
    </row>
    <row r="33" spans="1:9">
      <c r="A33" s="233" t="s">
        <v>13</v>
      </c>
      <c r="B33" s="233" t="s">
        <v>470</v>
      </c>
      <c r="C33" s="8"/>
      <c r="D33" s="8"/>
      <c r="E33" s="108"/>
    </row>
    <row r="34" spans="1:9">
      <c r="A34" s="233" t="s">
        <v>275</v>
      </c>
      <c r="B34" s="233" t="s">
        <v>471</v>
      </c>
      <c r="C34" s="8"/>
      <c r="D34" s="8"/>
      <c r="E34" s="108"/>
    </row>
    <row r="35" spans="1:9">
      <c r="A35" s="88" t="s">
        <v>34</v>
      </c>
      <c r="B35" s="247" t="s">
        <v>417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107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265</v>
      </c>
      <c r="D43" s="111"/>
      <c r="E43" s="110"/>
      <c r="F43" s="110"/>
      <c r="G43"/>
      <c r="H43"/>
      <c r="I43"/>
    </row>
    <row r="44" spans="1:9">
      <c r="A44"/>
      <c r="B44" s="2" t="s">
        <v>264</v>
      </c>
      <c r="D44" s="111"/>
      <c r="E44" s="110"/>
      <c r="F44" s="110"/>
      <c r="G44"/>
      <c r="H44"/>
      <c r="I44"/>
    </row>
    <row r="45" spans="1:9" customFormat="1" ht="12.75">
      <c r="B45" s="66" t="s">
        <v>139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53"/>
  <sheetViews>
    <sheetView view="pageBreakPreview" zoomScale="80" zoomScaleSheetLayoutView="80" workbookViewId="0">
      <selection activeCell="G3" sqref="G3"/>
    </sheetView>
  </sheetViews>
  <sheetFormatPr defaultRowHeight="15"/>
  <cols>
    <col min="1" max="1" width="12" style="184" customWidth="1"/>
    <col min="2" max="2" width="13.28515625" style="184" customWidth="1"/>
    <col min="3" max="3" width="21.42578125" style="184" customWidth="1"/>
    <col min="4" max="4" width="17.85546875" style="184" customWidth="1"/>
    <col min="5" max="5" width="12.7109375" style="184" customWidth="1"/>
    <col min="6" max="6" width="36.85546875" style="184" customWidth="1"/>
    <col min="7" max="7" width="22.28515625" style="184" customWidth="1"/>
    <col min="8" max="8" width="0.5703125" style="184" customWidth="1"/>
    <col min="9" max="16384" width="9.140625" style="184"/>
  </cols>
  <sheetData>
    <row r="1" spans="1:8">
      <c r="A1" s="74" t="s">
        <v>355</v>
      </c>
      <c r="B1" s="76"/>
      <c r="C1" s="76"/>
      <c r="D1" s="76"/>
      <c r="E1" s="76"/>
      <c r="F1" s="76"/>
      <c r="G1" s="163" t="s">
        <v>109</v>
      </c>
      <c r="H1" s="164"/>
    </row>
    <row r="2" spans="1:8">
      <c r="A2" s="76" t="s">
        <v>140</v>
      </c>
      <c r="B2" s="76"/>
      <c r="C2" s="76"/>
      <c r="D2" s="76"/>
      <c r="E2" s="76"/>
      <c r="F2" s="76"/>
      <c r="G2" s="165" t="str">
        <f>'ფორმა N1'!L2</f>
        <v>01.01.20-31.12.20</v>
      </c>
      <c r="H2" s="164"/>
    </row>
    <row r="3" spans="1:8">
      <c r="A3" s="76"/>
      <c r="B3" s="76"/>
      <c r="C3" s="76"/>
      <c r="D3" s="76"/>
      <c r="E3" s="76"/>
      <c r="F3" s="76"/>
      <c r="G3" s="102"/>
      <c r="H3" s="164"/>
    </row>
    <row r="4" spans="1:8">
      <c r="A4" s="77" t="str">
        <f>'[4]ფორმა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209" t="str">
        <f>'ფორმა N1'!A5</f>
        <v>მპგ "ერთიანი საქართველო-დემოკრატიული მოძრაობა "</v>
      </c>
      <c r="B5" s="209"/>
      <c r="C5" s="209"/>
      <c r="D5" s="209"/>
      <c r="E5" s="209"/>
      <c r="F5" s="209"/>
      <c r="G5" s="209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6" t="s">
        <v>306</v>
      </c>
      <c r="B8" s="166" t="s">
        <v>141</v>
      </c>
      <c r="C8" s="167" t="s">
        <v>353</v>
      </c>
      <c r="D8" s="167" t="s">
        <v>354</v>
      </c>
      <c r="E8" s="167" t="s">
        <v>269</v>
      </c>
      <c r="F8" s="166" t="s">
        <v>311</v>
      </c>
      <c r="G8" s="167" t="s">
        <v>307</v>
      </c>
      <c r="H8" s="105"/>
    </row>
    <row r="9" spans="1:8">
      <c r="A9" s="168" t="s">
        <v>308</v>
      </c>
      <c r="B9" s="169"/>
      <c r="C9" s="170"/>
      <c r="D9" s="171"/>
      <c r="E9" s="171"/>
      <c r="F9" s="171"/>
      <c r="G9" s="172"/>
      <c r="H9" s="105"/>
    </row>
    <row r="10" spans="1:8" ht="15.75">
      <c r="A10" s="169">
        <v>1</v>
      </c>
      <c r="B10" s="152"/>
      <c r="C10" s="173"/>
      <c r="D10" s="174"/>
      <c r="E10" s="174"/>
      <c r="F10" s="174"/>
      <c r="G10" s="175" t="str">
        <f>IF(ISBLANK(B10),"",G9+C10-D10)</f>
        <v/>
      </c>
      <c r="H10" s="105"/>
    </row>
    <row r="11" spans="1:8" ht="15.75">
      <c r="A11" s="169">
        <v>2</v>
      </c>
      <c r="B11" s="152"/>
      <c r="C11" s="173"/>
      <c r="D11" s="174"/>
      <c r="E11" s="174"/>
      <c r="F11" s="174"/>
      <c r="G11" s="175" t="str">
        <f t="shared" ref="G11:G38" si="0">IF(ISBLANK(B11),"",G10+C11-D11)</f>
        <v/>
      </c>
      <c r="H11" s="105"/>
    </row>
    <row r="12" spans="1:8" ht="15.75">
      <c r="A12" s="169">
        <v>3</v>
      </c>
      <c r="B12" s="152"/>
      <c r="C12" s="173"/>
      <c r="D12" s="174"/>
      <c r="E12" s="174"/>
      <c r="F12" s="174"/>
      <c r="G12" s="175" t="str">
        <f t="shared" si="0"/>
        <v/>
      </c>
      <c r="H12" s="105"/>
    </row>
    <row r="13" spans="1:8" ht="15.75">
      <c r="A13" s="169">
        <v>4</v>
      </c>
      <c r="B13" s="152"/>
      <c r="C13" s="173"/>
      <c r="D13" s="174"/>
      <c r="E13" s="174"/>
      <c r="F13" s="174"/>
      <c r="G13" s="175" t="str">
        <f t="shared" si="0"/>
        <v/>
      </c>
      <c r="H13" s="105"/>
    </row>
    <row r="14" spans="1:8" ht="15.75">
      <c r="A14" s="169">
        <v>5</v>
      </c>
      <c r="B14" s="152"/>
      <c r="C14" s="173"/>
      <c r="D14" s="174"/>
      <c r="E14" s="174"/>
      <c r="F14" s="174"/>
      <c r="G14" s="175" t="str">
        <f t="shared" si="0"/>
        <v/>
      </c>
      <c r="H14" s="105"/>
    </row>
    <row r="15" spans="1:8" ht="15.75">
      <c r="A15" s="169">
        <v>6</v>
      </c>
      <c r="B15" s="152"/>
      <c r="C15" s="173"/>
      <c r="D15" s="174"/>
      <c r="E15" s="174"/>
      <c r="F15" s="174"/>
      <c r="G15" s="175" t="str">
        <f t="shared" si="0"/>
        <v/>
      </c>
      <c r="H15" s="105"/>
    </row>
    <row r="16" spans="1:8" ht="15.75">
      <c r="A16" s="169">
        <v>7</v>
      </c>
      <c r="B16" s="152"/>
      <c r="C16" s="173"/>
      <c r="D16" s="174"/>
      <c r="E16" s="174"/>
      <c r="F16" s="174"/>
      <c r="G16" s="175" t="str">
        <f t="shared" si="0"/>
        <v/>
      </c>
      <c r="H16" s="105"/>
    </row>
    <row r="17" spans="1:8" ht="15.75">
      <c r="A17" s="169">
        <v>8</v>
      </c>
      <c r="B17" s="152"/>
      <c r="C17" s="173"/>
      <c r="D17" s="174"/>
      <c r="E17" s="174"/>
      <c r="F17" s="174"/>
      <c r="G17" s="175" t="str">
        <f t="shared" si="0"/>
        <v/>
      </c>
      <c r="H17" s="105"/>
    </row>
    <row r="18" spans="1:8" ht="15.75">
      <c r="A18" s="169">
        <v>9</v>
      </c>
      <c r="B18" s="152"/>
      <c r="C18" s="173"/>
      <c r="D18" s="174"/>
      <c r="E18" s="174"/>
      <c r="F18" s="174"/>
      <c r="G18" s="175" t="str">
        <f t="shared" si="0"/>
        <v/>
      </c>
      <c r="H18" s="105"/>
    </row>
    <row r="19" spans="1:8" ht="15.75">
      <c r="A19" s="169">
        <v>10</v>
      </c>
      <c r="B19" s="152"/>
      <c r="C19" s="173"/>
      <c r="D19" s="174"/>
      <c r="E19" s="174"/>
      <c r="F19" s="174"/>
      <c r="G19" s="175" t="str">
        <f t="shared" si="0"/>
        <v/>
      </c>
      <c r="H19" s="105"/>
    </row>
    <row r="20" spans="1:8" ht="15.75">
      <c r="A20" s="169">
        <v>11</v>
      </c>
      <c r="B20" s="152"/>
      <c r="C20" s="173"/>
      <c r="D20" s="174"/>
      <c r="E20" s="174"/>
      <c r="F20" s="174"/>
      <c r="G20" s="175" t="str">
        <f t="shared" si="0"/>
        <v/>
      </c>
      <c r="H20" s="105"/>
    </row>
    <row r="21" spans="1:8" ht="15.75">
      <c r="A21" s="169">
        <v>12</v>
      </c>
      <c r="B21" s="152"/>
      <c r="C21" s="173"/>
      <c r="D21" s="174"/>
      <c r="E21" s="174"/>
      <c r="F21" s="174"/>
      <c r="G21" s="175" t="str">
        <f t="shared" si="0"/>
        <v/>
      </c>
      <c r="H21" s="105"/>
    </row>
    <row r="22" spans="1:8" ht="15.75">
      <c r="A22" s="169">
        <v>13</v>
      </c>
      <c r="B22" s="152"/>
      <c r="C22" s="173"/>
      <c r="D22" s="174"/>
      <c r="E22" s="174"/>
      <c r="F22" s="174"/>
      <c r="G22" s="175" t="str">
        <f t="shared" si="0"/>
        <v/>
      </c>
      <c r="H22" s="105"/>
    </row>
    <row r="23" spans="1:8" ht="15.75">
      <c r="A23" s="169">
        <v>14</v>
      </c>
      <c r="B23" s="152"/>
      <c r="C23" s="173"/>
      <c r="D23" s="174"/>
      <c r="E23" s="174"/>
      <c r="F23" s="174"/>
      <c r="G23" s="175" t="str">
        <f t="shared" si="0"/>
        <v/>
      </c>
      <c r="H23" s="105"/>
    </row>
    <row r="24" spans="1:8" ht="15.75">
      <c r="A24" s="169">
        <v>15</v>
      </c>
      <c r="B24" s="152"/>
      <c r="C24" s="173"/>
      <c r="D24" s="174"/>
      <c r="E24" s="174"/>
      <c r="F24" s="174"/>
      <c r="G24" s="175" t="str">
        <f t="shared" si="0"/>
        <v/>
      </c>
      <c r="H24" s="105"/>
    </row>
    <row r="25" spans="1:8" ht="15.75">
      <c r="A25" s="169">
        <v>16</v>
      </c>
      <c r="B25" s="152"/>
      <c r="C25" s="173"/>
      <c r="D25" s="174"/>
      <c r="E25" s="174"/>
      <c r="F25" s="174"/>
      <c r="G25" s="175" t="str">
        <f t="shared" si="0"/>
        <v/>
      </c>
      <c r="H25" s="105"/>
    </row>
    <row r="26" spans="1:8" ht="15.75">
      <c r="A26" s="169">
        <v>17</v>
      </c>
      <c r="B26" s="152"/>
      <c r="C26" s="173"/>
      <c r="D26" s="174"/>
      <c r="E26" s="174"/>
      <c r="F26" s="174"/>
      <c r="G26" s="175" t="str">
        <f t="shared" si="0"/>
        <v/>
      </c>
      <c r="H26" s="105"/>
    </row>
    <row r="27" spans="1:8" ht="15.75">
      <c r="A27" s="169">
        <v>18</v>
      </c>
      <c r="B27" s="152"/>
      <c r="C27" s="173"/>
      <c r="D27" s="174"/>
      <c r="E27" s="174"/>
      <c r="F27" s="174"/>
      <c r="G27" s="175" t="str">
        <f t="shared" si="0"/>
        <v/>
      </c>
      <c r="H27" s="105"/>
    </row>
    <row r="28" spans="1:8" ht="15.75">
      <c r="A28" s="169">
        <v>19</v>
      </c>
      <c r="B28" s="152"/>
      <c r="C28" s="173"/>
      <c r="D28" s="174"/>
      <c r="E28" s="174"/>
      <c r="F28" s="174"/>
      <c r="G28" s="175" t="str">
        <f t="shared" si="0"/>
        <v/>
      </c>
      <c r="H28" s="105"/>
    </row>
    <row r="29" spans="1:8" ht="15.75">
      <c r="A29" s="169">
        <v>20</v>
      </c>
      <c r="B29" s="152"/>
      <c r="C29" s="173"/>
      <c r="D29" s="174"/>
      <c r="E29" s="174"/>
      <c r="F29" s="174"/>
      <c r="G29" s="175" t="str">
        <f t="shared" si="0"/>
        <v/>
      </c>
      <c r="H29" s="105"/>
    </row>
    <row r="30" spans="1:8" ht="15.75">
      <c r="A30" s="169">
        <v>21</v>
      </c>
      <c r="B30" s="152"/>
      <c r="C30" s="176"/>
      <c r="D30" s="177"/>
      <c r="E30" s="177"/>
      <c r="F30" s="177"/>
      <c r="G30" s="175" t="str">
        <f t="shared" si="0"/>
        <v/>
      </c>
      <c r="H30" s="105"/>
    </row>
    <row r="31" spans="1:8" ht="15.75">
      <c r="A31" s="169">
        <v>22</v>
      </c>
      <c r="B31" s="152"/>
      <c r="C31" s="176"/>
      <c r="D31" s="177"/>
      <c r="E31" s="177"/>
      <c r="F31" s="177"/>
      <c r="G31" s="175" t="str">
        <f t="shared" si="0"/>
        <v/>
      </c>
      <c r="H31" s="105"/>
    </row>
    <row r="32" spans="1:8" ht="15.75">
      <c r="A32" s="169">
        <v>23</v>
      </c>
      <c r="B32" s="152"/>
      <c r="C32" s="176"/>
      <c r="D32" s="177"/>
      <c r="E32" s="177"/>
      <c r="F32" s="177"/>
      <c r="G32" s="175" t="str">
        <f t="shared" si="0"/>
        <v/>
      </c>
      <c r="H32" s="105"/>
    </row>
    <row r="33" spans="1:10" ht="15.75">
      <c r="A33" s="169">
        <v>24</v>
      </c>
      <c r="B33" s="152"/>
      <c r="C33" s="176"/>
      <c r="D33" s="177"/>
      <c r="E33" s="177"/>
      <c r="F33" s="177"/>
      <c r="G33" s="175" t="str">
        <f t="shared" si="0"/>
        <v/>
      </c>
      <c r="H33" s="105"/>
    </row>
    <row r="34" spans="1:10" ht="15.75">
      <c r="A34" s="169">
        <v>25</v>
      </c>
      <c r="B34" s="152"/>
      <c r="C34" s="176"/>
      <c r="D34" s="177"/>
      <c r="E34" s="177"/>
      <c r="F34" s="177"/>
      <c r="G34" s="175" t="str">
        <f t="shared" si="0"/>
        <v/>
      </c>
      <c r="H34" s="105"/>
    </row>
    <row r="35" spans="1:10" ht="15.75">
      <c r="A35" s="169">
        <v>26</v>
      </c>
      <c r="B35" s="152"/>
      <c r="C35" s="176"/>
      <c r="D35" s="177"/>
      <c r="E35" s="177"/>
      <c r="F35" s="177"/>
      <c r="G35" s="175" t="str">
        <f t="shared" si="0"/>
        <v/>
      </c>
      <c r="H35" s="105"/>
    </row>
    <row r="36" spans="1:10" ht="15.75">
      <c r="A36" s="169">
        <v>27</v>
      </c>
      <c r="B36" s="152"/>
      <c r="C36" s="176"/>
      <c r="D36" s="177"/>
      <c r="E36" s="177"/>
      <c r="F36" s="177"/>
      <c r="G36" s="175" t="str">
        <f t="shared" si="0"/>
        <v/>
      </c>
      <c r="H36" s="105"/>
    </row>
    <row r="37" spans="1:10" ht="15.75">
      <c r="A37" s="169">
        <v>28</v>
      </c>
      <c r="B37" s="152"/>
      <c r="C37" s="176"/>
      <c r="D37" s="177"/>
      <c r="E37" s="177"/>
      <c r="F37" s="177"/>
      <c r="G37" s="175" t="str">
        <f t="shared" si="0"/>
        <v/>
      </c>
      <c r="H37" s="105"/>
    </row>
    <row r="38" spans="1:10" ht="15.75">
      <c r="A38" s="169">
        <v>29</v>
      </c>
      <c r="B38" s="152"/>
      <c r="C38" s="176"/>
      <c r="D38" s="177"/>
      <c r="E38" s="177"/>
      <c r="F38" s="177"/>
      <c r="G38" s="175" t="str">
        <f t="shared" si="0"/>
        <v/>
      </c>
      <c r="H38" s="105"/>
    </row>
    <row r="39" spans="1:10" ht="15.75">
      <c r="A39" s="169" t="s">
        <v>272</v>
      </c>
      <c r="B39" s="152"/>
      <c r="C39" s="176"/>
      <c r="D39" s="177"/>
      <c r="E39" s="177"/>
      <c r="F39" s="177"/>
      <c r="G39" s="175" t="str">
        <f>IF(ISBLANK(B39),"",#REF!+C39-D39)</f>
        <v/>
      </c>
      <c r="H39" s="105"/>
    </row>
    <row r="40" spans="1:10">
      <c r="A40" s="178" t="s">
        <v>309</v>
      </c>
      <c r="B40" s="179"/>
      <c r="C40" s="180"/>
      <c r="D40" s="181"/>
      <c r="E40" s="181"/>
      <c r="F40" s="182"/>
      <c r="G40" s="183" t="str">
        <f>G39</f>
        <v/>
      </c>
      <c r="H40" s="105"/>
    </row>
    <row r="44" spans="1:10">
      <c r="B44" s="186" t="s">
        <v>107</v>
      </c>
      <c r="F44" s="187"/>
    </row>
    <row r="45" spans="1:10">
      <c r="F45" s="185"/>
      <c r="G45" s="185"/>
      <c r="H45" s="185"/>
      <c r="I45" s="185"/>
      <c r="J45" s="185"/>
    </row>
    <row r="46" spans="1:10">
      <c r="C46" s="188"/>
      <c r="F46" s="188"/>
      <c r="G46" s="189"/>
      <c r="H46" s="185"/>
      <c r="I46" s="185"/>
      <c r="J46" s="185"/>
    </row>
    <row r="47" spans="1:10">
      <c r="A47" s="185"/>
      <c r="C47" s="190" t="s">
        <v>262</v>
      </c>
      <c r="F47" s="191" t="s">
        <v>267</v>
      </c>
      <c r="G47" s="189"/>
      <c r="H47" s="185"/>
      <c r="I47" s="185"/>
      <c r="J47" s="185"/>
    </row>
    <row r="48" spans="1:10">
      <c r="A48" s="185"/>
      <c r="C48" s="192" t="s">
        <v>139</v>
      </c>
      <c r="F48" s="184" t="s">
        <v>263</v>
      </c>
      <c r="G48" s="185"/>
      <c r="H48" s="185"/>
      <c r="I48" s="185"/>
      <c r="J48" s="185"/>
    </row>
    <row r="49" spans="2:2" s="185" customFormat="1">
      <c r="B49" s="184"/>
    </row>
    <row r="50" spans="2:2" s="185" customFormat="1" ht="12.75"/>
    <row r="51" spans="2:2" s="185" customFormat="1" ht="12.75"/>
    <row r="52" spans="2:2" s="185" customFormat="1" ht="12.75"/>
    <row r="53" spans="2:2" s="185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tabColor rgb="FF92D050"/>
    <pageSetUpPr fitToPage="1"/>
  </sheetPr>
  <dimension ref="A1:L53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7" t="s">
        <v>298</v>
      </c>
      <c r="B1" s="138"/>
      <c r="C1" s="138"/>
      <c r="D1" s="138"/>
      <c r="E1" s="138"/>
      <c r="F1" s="78"/>
      <c r="G1" s="78"/>
      <c r="H1" s="78"/>
      <c r="I1" s="869" t="s">
        <v>109</v>
      </c>
      <c r="J1" s="869"/>
      <c r="K1" s="144"/>
    </row>
    <row r="2" spans="1:12" s="23" customFormat="1" ht="15">
      <c r="A2" s="105" t="s">
        <v>140</v>
      </c>
      <c r="B2" s="138"/>
      <c r="C2" s="138"/>
      <c r="D2" s="138"/>
      <c r="E2" s="138"/>
      <c r="F2" s="139"/>
      <c r="G2" s="140"/>
      <c r="H2" s="140"/>
      <c r="I2" s="855" t="str">
        <f>'ფორმა N1'!L2</f>
        <v>01.01.20-31.12.20</v>
      </c>
      <c r="J2" s="856"/>
      <c r="K2" s="144"/>
    </row>
    <row r="3" spans="1:12" s="23" customFormat="1" ht="15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>
      <c r="A5" s="119" t="str">
        <f>'ფორმა N1'!A5</f>
        <v>მპგ "ერთიანი საქართველო-დემოკრატიული მოძრაობა "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871" t="s">
        <v>219</v>
      </c>
      <c r="C7" s="871"/>
      <c r="D7" s="871" t="s">
        <v>286</v>
      </c>
      <c r="E7" s="871"/>
      <c r="F7" s="871" t="s">
        <v>287</v>
      </c>
      <c r="G7" s="871"/>
      <c r="H7" s="151" t="s">
        <v>273</v>
      </c>
      <c r="I7" s="871" t="s">
        <v>222</v>
      </c>
      <c r="J7" s="871"/>
      <c r="K7" s="145"/>
    </row>
    <row r="8" spans="1:12" ht="15">
      <c r="A8" s="134" t="s">
        <v>115</v>
      </c>
      <c r="B8" s="135" t="s">
        <v>221</v>
      </c>
      <c r="C8" s="136" t="s">
        <v>220</v>
      </c>
      <c r="D8" s="135" t="s">
        <v>221</v>
      </c>
      <c r="E8" s="136" t="s">
        <v>220</v>
      </c>
      <c r="F8" s="135" t="s">
        <v>221</v>
      </c>
      <c r="G8" s="136" t="s">
        <v>220</v>
      </c>
      <c r="H8" s="136" t="s">
        <v>220</v>
      </c>
      <c r="I8" s="135" t="s">
        <v>221</v>
      </c>
      <c r="J8" s="136" t="s">
        <v>220</v>
      </c>
      <c r="K8" s="145"/>
    </row>
    <row r="9" spans="1:12" ht="15">
      <c r="A9" s="61" t="s">
        <v>116</v>
      </c>
      <c r="B9" s="82">
        <f>SUM(B10,B14,B17)</f>
        <v>0</v>
      </c>
      <c r="C9" s="82">
        <f>SUM(C10,C14,C17)</f>
        <v>5668.58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5668.58</v>
      </c>
      <c r="H9" s="82">
        <f>SUM(H10,H14,H17)</f>
        <v>0</v>
      </c>
      <c r="I9" s="82">
        <f>SUM(I10,I14,I17)</f>
        <v>0</v>
      </c>
      <c r="J9" s="82">
        <f t="shared" si="0"/>
        <v>0</v>
      </c>
      <c r="K9" s="145"/>
    </row>
    <row r="10" spans="1:12" ht="15">
      <c r="A10" s="62" t="s">
        <v>117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>
      <c r="A14" s="62" t="s">
        <v>121</v>
      </c>
      <c r="B14" s="133">
        <f>SUM(B15:B16)</f>
        <v>0</v>
      </c>
      <c r="C14" s="133">
        <f>SUM(C15:C16)</f>
        <v>5668.58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5668.58</v>
      </c>
      <c r="H14" s="133">
        <f>SUM(H15:H16)</f>
        <v>0</v>
      </c>
      <c r="I14" s="133">
        <f>SUM(I15:I16)</f>
        <v>0</v>
      </c>
      <c r="J14" s="133">
        <f t="shared" si="2"/>
        <v>0</v>
      </c>
      <c r="K14" s="145"/>
    </row>
    <row r="15" spans="1:12" ht="15">
      <c r="A15" s="62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>
      <c r="A16" s="62" t="s">
        <v>123</v>
      </c>
      <c r="B16" s="26"/>
      <c r="C16" s="26">
        <v>5668.58</v>
      </c>
      <c r="D16" s="26"/>
      <c r="E16" s="26"/>
      <c r="F16" s="26"/>
      <c r="G16" s="26">
        <v>5668.58</v>
      </c>
      <c r="H16" s="26"/>
      <c r="I16" s="26"/>
      <c r="J16" s="26">
        <f>C16+E16-G16</f>
        <v>0</v>
      </c>
      <c r="K16" s="145"/>
    </row>
    <row r="17" spans="1:11" ht="15">
      <c r="A17" s="62" t="s">
        <v>124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>
      <c r="A19" s="62" t="s">
        <v>126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>
      <c r="A24" s="61" t="s">
        <v>131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>
      <c r="A25" s="62" t="s">
        <v>252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>
      <c r="A26" s="62" t="s">
        <v>253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>
      <c r="A27" s="62" t="s">
        <v>254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>
      <c r="A28" s="62" t="s">
        <v>255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>
      <c r="A29" s="62" t="s">
        <v>256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>
      <c r="A30" s="62" t="s">
        <v>257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>
      <c r="A31" s="62" t="s">
        <v>258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>
      <c r="A32" s="61" t="s">
        <v>132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>
      <c r="A33" s="62" t="s">
        <v>259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>
      <c r="A34" s="62" t="s">
        <v>260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>
      <c r="A35" s="62" t="s">
        <v>261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>
      <c r="A36" s="61" t="s">
        <v>133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>
      <c r="A39" s="62" t="s">
        <v>136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>
      <c r="A40" s="62" t="s">
        <v>403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1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0"/>
      <c r="C48" s="70"/>
      <c r="F48" s="70"/>
      <c r="G48" s="73"/>
      <c r="H48" s="70"/>
      <c r="I48"/>
      <c r="J48"/>
    </row>
    <row r="49" spans="1:10" s="2" customFormat="1" ht="15">
      <c r="B49" s="69" t="s">
        <v>262</v>
      </c>
      <c r="F49" s="12" t="s">
        <v>267</v>
      </c>
      <c r="G49" s="72"/>
      <c r="I49"/>
      <c r="J49"/>
    </row>
    <row r="50" spans="1:10" s="2" customFormat="1" ht="15">
      <c r="B50" s="66" t="s">
        <v>139</v>
      </c>
      <c r="F50" s="2" t="s">
        <v>263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72"/>
  <sheetViews>
    <sheetView view="pageBreakPreview" topLeftCell="A48" zoomScale="80" zoomScaleNormal="80" zoomScaleSheetLayoutView="80" workbookViewId="0">
      <selection activeCell="H3" sqref="H3"/>
    </sheetView>
  </sheetViews>
  <sheetFormatPr defaultRowHeight="12.75"/>
  <cols>
    <col min="1" max="1" width="6" style="200" customWidth="1"/>
    <col min="2" max="2" width="21.140625" style="200" customWidth="1"/>
    <col min="3" max="3" width="25.140625" style="200" bestFit="1" customWidth="1"/>
    <col min="4" max="4" width="18.42578125" style="200" customWidth="1"/>
    <col min="5" max="5" width="19.5703125" style="200" customWidth="1"/>
    <col min="6" max="6" width="22" style="200" customWidth="1"/>
    <col min="7" max="7" width="25.28515625" style="200" customWidth="1"/>
    <col min="8" max="8" width="18.28515625" style="200" customWidth="1"/>
    <col min="9" max="9" width="17.140625" style="200" customWidth="1"/>
    <col min="10" max="16384" width="9.140625" style="200"/>
  </cols>
  <sheetData>
    <row r="1" spans="1:10" ht="15">
      <c r="A1" s="193" t="s">
        <v>491</v>
      </c>
      <c r="B1" s="193"/>
      <c r="C1" s="194"/>
      <c r="D1" s="194"/>
      <c r="E1" s="194"/>
      <c r="F1" s="194"/>
      <c r="G1" s="194"/>
      <c r="H1" s="194"/>
      <c r="I1" s="377" t="s">
        <v>109</v>
      </c>
    </row>
    <row r="2" spans="1:10" ht="15">
      <c r="A2" s="148" t="s">
        <v>140</v>
      </c>
      <c r="B2" s="148"/>
      <c r="C2" s="194"/>
      <c r="D2" s="194"/>
      <c r="E2" s="194"/>
      <c r="F2" s="194"/>
      <c r="G2" s="194"/>
      <c r="H2" s="371"/>
      <c r="I2" s="876" t="str">
        <f>'ფორმა N1'!L2</f>
        <v>01.01.20-31.12.20</v>
      </c>
      <c r="J2" s="877"/>
    </row>
    <row r="3" spans="1:10" ht="15">
      <c r="A3" s="194"/>
      <c r="B3" s="194"/>
      <c r="C3" s="194"/>
      <c r="D3" s="194"/>
      <c r="E3" s="194"/>
      <c r="F3" s="194"/>
      <c r="G3" s="194"/>
      <c r="H3" s="194"/>
      <c r="I3" s="141"/>
    </row>
    <row r="4" spans="1:10" ht="15">
      <c r="A4" s="114" t="s">
        <v>268</v>
      </c>
      <c r="B4" s="114"/>
      <c r="C4" s="114"/>
      <c r="D4" s="114"/>
      <c r="E4" s="303"/>
      <c r="F4" s="195"/>
      <c r="G4" s="194"/>
      <c r="H4" s="194"/>
      <c r="I4" s="195"/>
    </row>
    <row r="5" spans="1:10" s="308" customFormat="1" ht="15">
      <c r="A5" s="304" t="str">
        <f>'[5]ფორმა N1'!A5</f>
        <v>მპგ "ერთიანი საქართველო-დემოკრატიული მოძრაობა "</v>
      </c>
      <c r="B5" s="304"/>
      <c r="C5" s="305"/>
      <c r="D5" s="305"/>
      <c r="E5" s="305"/>
      <c r="F5" s="306"/>
      <c r="G5" s="307"/>
      <c r="H5" s="307"/>
      <c r="I5" s="306"/>
    </row>
    <row r="6" spans="1:10">
      <c r="A6" s="142"/>
      <c r="B6" s="142"/>
      <c r="C6" s="309"/>
      <c r="D6" s="309"/>
      <c r="E6" s="309"/>
      <c r="F6" s="194"/>
      <c r="G6" s="194"/>
      <c r="H6" s="194"/>
      <c r="I6" s="194"/>
    </row>
    <row r="7" spans="1:10" ht="60">
      <c r="A7" s="310" t="s">
        <v>64</v>
      </c>
      <c r="B7" s="310" t="s">
        <v>482</v>
      </c>
      <c r="C7" s="311" t="s">
        <v>483</v>
      </c>
      <c r="D7" s="311" t="s">
        <v>484</v>
      </c>
      <c r="E7" s="311" t="s">
        <v>485</v>
      </c>
      <c r="F7" s="311" t="s">
        <v>364</v>
      </c>
      <c r="G7" s="311" t="s">
        <v>486</v>
      </c>
      <c r="H7" s="311" t="s">
        <v>487</v>
      </c>
      <c r="I7" s="311" t="s">
        <v>488</v>
      </c>
    </row>
    <row r="8" spans="1:10" ht="15">
      <c r="A8" s="310">
        <v>1</v>
      </c>
      <c r="B8" s="310">
        <v>2</v>
      </c>
      <c r="C8" s="310">
        <v>3</v>
      </c>
      <c r="D8" s="311">
        <v>4</v>
      </c>
      <c r="E8" s="310">
        <v>5</v>
      </c>
      <c r="F8" s="311">
        <v>6</v>
      </c>
      <c r="G8" s="310">
        <v>7</v>
      </c>
      <c r="H8" s="311">
        <v>8</v>
      </c>
      <c r="I8" s="311">
        <v>9</v>
      </c>
    </row>
    <row r="9" spans="1:10" ht="15">
      <c r="A9" s="312">
        <v>1</v>
      </c>
      <c r="B9" s="461" t="s">
        <v>517</v>
      </c>
      <c r="C9" s="462" t="s">
        <v>636</v>
      </c>
      <c r="D9" s="370"/>
      <c r="E9" s="463" t="s">
        <v>637</v>
      </c>
      <c r="F9" s="366"/>
      <c r="G9" s="464">
        <v>438</v>
      </c>
      <c r="H9" s="465" t="s">
        <v>638</v>
      </c>
      <c r="I9" s="466" t="s">
        <v>639</v>
      </c>
    </row>
    <row r="10" spans="1:10" ht="15">
      <c r="A10" s="312">
        <v>2</v>
      </c>
      <c r="B10" s="467" t="s">
        <v>517</v>
      </c>
      <c r="C10" s="462" t="s">
        <v>640</v>
      </c>
      <c r="D10" s="313"/>
      <c r="E10" s="463" t="s">
        <v>641</v>
      </c>
      <c r="F10" s="313"/>
      <c r="G10" s="464">
        <v>815</v>
      </c>
      <c r="H10" s="465" t="s">
        <v>642</v>
      </c>
      <c r="I10" s="466" t="s">
        <v>643</v>
      </c>
    </row>
    <row r="11" spans="1:10" ht="15">
      <c r="A11" s="312">
        <v>3</v>
      </c>
      <c r="B11" s="467" t="s">
        <v>517</v>
      </c>
      <c r="C11" s="462" t="s">
        <v>644</v>
      </c>
      <c r="D11" s="313"/>
      <c r="E11" s="463" t="s">
        <v>641</v>
      </c>
      <c r="F11" s="313"/>
      <c r="G11" s="464">
        <v>750</v>
      </c>
      <c r="H11" s="465" t="s">
        <v>645</v>
      </c>
      <c r="I11" s="466" t="s">
        <v>646</v>
      </c>
    </row>
    <row r="12" spans="1:10" ht="15">
      <c r="A12" s="312">
        <v>4</v>
      </c>
      <c r="B12" s="467" t="s">
        <v>517</v>
      </c>
      <c r="C12" s="462" t="s">
        <v>647</v>
      </c>
      <c r="D12" s="313"/>
      <c r="E12" s="463" t="s">
        <v>648</v>
      </c>
      <c r="F12" s="313"/>
      <c r="G12" s="464">
        <v>563</v>
      </c>
      <c r="H12" s="465" t="s">
        <v>649</v>
      </c>
      <c r="I12" s="466" t="s">
        <v>650</v>
      </c>
    </row>
    <row r="13" spans="1:10" ht="15">
      <c r="A13" s="312">
        <v>5</v>
      </c>
      <c r="B13" s="467" t="s">
        <v>517</v>
      </c>
      <c r="C13" s="462" t="s">
        <v>651</v>
      </c>
      <c r="D13" s="313"/>
      <c r="E13" s="463" t="s">
        <v>641</v>
      </c>
      <c r="F13" s="313"/>
      <c r="G13" s="464">
        <v>750</v>
      </c>
      <c r="H13" s="465" t="s">
        <v>652</v>
      </c>
      <c r="I13" s="466" t="s">
        <v>653</v>
      </c>
    </row>
    <row r="14" spans="1:10" ht="15">
      <c r="A14" s="312">
        <v>6</v>
      </c>
      <c r="B14" s="467" t="s">
        <v>517</v>
      </c>
      <c r="C14" s="462" t="s">
        <v>654</v>
      </c>
      <c r="D14" s="313"/>
      <c r="E14" s="463" t="s">
        <v>641</v>
      </c>
      <c r="F14" s="313"/>
      <c r="G14" s="464">
        <v>1000</v>
      </c>
      <c r="H14" s="465" t="s">
        <v>655</v>
      </c>
      <c r="I14" s="466" t="s">
        <v>656</v>
      </c>
    </row>
    <row r="15" spans="1:10" ht="15">
      <c r="A15" s="312">
        <v>7</v>
      </c>
      <c r="B15" s="467" t="s">
        <v>517</v>
      </c>
      <c r="C15" s="468" t="s">
        <v>657</v>
      </c>
      <c r="D15" s="313"/>
      <c r="E15" s="469" t="s">
        <v>658</v>
      </c>
      <c r="F15" s="313"/>
      <c r="G15" s="470">
        <v>437.5</v>
      </c>
      <c r="H15" s="471" t="s">
        <v>659</v>
      </c>
      <c r="I15" s="472" t="s">
        <v>660</v>
      </c>
    </row>
    <row r="16" spans="1:10" s="339" customFormat="1" ht="15">
      <c r="A16" s="473">
        <v>8</v>
      </c>
      <c r="B16" s="474" t="s">
        <v>517</v>
      </c>
      <c r="C16" s="462" t="s">
        <v>661</v>
      </c>
      <c r="D16" s="475"/>
      <c r="E16" s="462" t="s">
        <v>641</v>
      </c>
      <c r="F16" s="475"/>
      <c r="G16" s="476">
        <v>750</v>
      </c>
      <c r="H16" s="477" t="s">
        <v>662</v>
      </c>
      <c r="I16" s="478" t="s">
        <v>663</v>
      </c>
    </row>
    <row r="17" spans="1:9" ht="15">
      <c r="A17" s="312">
        <v>9</v>
      </c>
      <c r="B17" s="467" t="s">
        <v>517</v>
      </c>
      <c r="C17" s="468" t="s">
        <v>664</v>
      </c>
      <c r="D17" s="313"/>
      <c r="E17" s="469" t="s">
        <v>658</v>
      </c>
      <c r="F17" s="313"/>
      <c r="G17" s="470">
        <v>562.5</v>
      </c>
      <c r="H17" s="471" t="s">
        <v>665</v>
      </c>
      <c r="I17" s="472" t="s">
        <v>666</v>
      </c>
    </row>
    <row r="18" spans="1:9" ht="15">
      <c r="A18" s="312">
        <v>10</v>
      </c>
      <c r="B18" s="467" t="s">
        <v>517</v>
      </c>
      <c r="C18" s="462" t="s">
        <v>667</v>
      </c>
      <c r="D18" s="313"/>
      <c r="E18" s="463" t="s">
        <v>641</v>
      </c>
      <c r="F18" s="313"/>
      <c r="G18" s="476" t="s">
        <v>668</v>
      </c>
      <c r="H18" s="465" t="s">
        <v>669</v>
      </c>
      <c r="I18" s="466" t="s">
        <v>670</v>
      </c>
    </row>
    <row r="19" spans="1:9" ht="15">
      <c r="A19" s="312">
        <v>11</v>
      </c>
      <c r="B19" s="467" t="s">
        <v>517</v>
      </c>
      <c r="C19" s="462" t="s">
        <v>671</v>
      </c>
      <c r="D19" s="313"/>
      <c r="E19" s="463" t="s">
        <v>672</v>
      </c>
      <c r="F19" s="313"/>
      <c r="G19" s="476" t="s">
        <v>578</v>
      </c>
      <c r="H19" s="465" t="s">
        <v>673</v>
      </c>
      <c r="I19" s="466" t="s">
        <v>674</v>
      </c>
    </row>
    <row r="20" spans="1:9" ht="15">
      <c r="A20" s="312">
        <v>12</v>
      </c>
      <c r="B20" s="467" t="s">
        <v>517</v>
      </c>
      <c r="C20" s="462" t="s">
        <v>582</v>
      </c>
      <c r="D20" s="313"/>
      <c r="E20" s="463" t="s">
        <v>586</v>
      </c>
      <c r="F20" s="313"/>
      <c r="G20" s="476" t="s">
        <v>675</v>
      </c>
      <c r="H20" s="466">
        <v>61001027948</v>
      </c>
      <c r="I20" s="478" t="s">
        <v>592</v>
      </c>
    </row>
    <row r="21" spans="1:9" ht="15">
      <c r="A21" s="312">
        <v>13</v>
      </c>
      <c r="B21" s="467" t="s">
        <v>517</v>
      </c>
      <c r="C21" s="462" t="s">
        <v>676</v>
      </c>
      <c r="D21" s="313"/>
      <c r="E21" s="463" t="s">
        <v>677</v>
      </c>
      <c r="F21" s="313"/>
      <c r="G21" s="476" t="s">
        <v>678</v>
      </c>
      <c r="H21" s="466">
        <v>61002003848</v>
      </c>
      <c r="I21" s="478" t="s">
        <v>679</v>
      </c>
    </row>
    <row r="22" spans="1:9" ht="15">
      <c r="A22" s="312">
        <v>14</v>
      </c>
      <c r="B22" s="467" t="s">
        <v>517</v>
      </c>
      <c r="C22" s="462" t="s">
        <v>680</v>
      </c>
      <c r="D22" s="313"/>
      <c r="E22" s="463" t="s">
        <v>681</v>
      </c>
      <c r="F22" s="313"/>
      <c r="G22" s="476">
        <v>1250</v>
      </c>
      <c r="H22" s="466">
        <v>35001030775</v>
      </c>
      <c r="I22" s="478" t="s">
        <v>682</v>
      </c>
    </row>
    <row r="23" spans="1:9" ht="14.25" customHeight="1">
      <c r="A23" s="312">
        <v>15</v>
      </c>
      <c r="B23" s="467" t="s">
        <v>517</v>
      </c>
      <c r="C23" s="462" t="s">
        <v>579</v>
      </c>
      <c r="D23" s="313"/>
      <c r="E23" s="463" t="s">
        <v>583</v>
      </c>
      <c r="F23" s="313"/>
      <c r="G23" s="476">
        <v>1000</v>
      </c>
      <c r="H23" s="465" t="s">
        <v>683</v>
      </c>
      <c r="I23" s="478" t="s">
        <v>588</v>
      </c>
    </row>
    <row r="24" spans="1:9" ht="14.25" customHeight="1">
      <c r="A24" s="312">
        <v>16</v>
      </c>
      <c r="B24" s="467" t="s">
        <v>517</v>
      </c>
      <c r="C24" s="462" t="s">
        <v>684</v>
      </c>
      <c r="D24" s="313"/>
      <c r="E24" s="463" t="s">
        <v>685</v>
      </c>
      <c r="F24" s="313"/>
      <c r="G24" s="476">
        <v>1500</v>
      </c>
      <c r="H24" s="479">
        <v>60001139813</v>
      </c>
      <c r="I24" s="478" t="s">
        <v>686</v>
      </c>
    </row>
    <row r="25" spans="1:9" ht="14.25" customHeight="1">
      <c r="A25" s="312">
        <v>17</v>
      </c>
      <c r="B25" s="467" t="s">
        <v>517</v>
      </c>
      <c r="C25" s="462" t="s">
        <v>687</v>
      </c>
      <c r="D25" s="313"/>
      <c r="E25" s="463" t="s">
        <v>688</v>
      </c>
      <c r="F25" s="313"/>
      <c r="G25" s="476">
        <v>1250</v>
      </c>
      <c r="H25" s="465" t="s">
        <v>689</v>
      </c>
      <c r="I25" s="478" t="s">
        <v>690</v>
      </c>
    </row>
    <row r="26" spans="1:9" ht="14.25" customHeight="1">
      <c r="A26" s="312">
        <v>18</v>
      </c>
      <c r="B26" s="467" t="s">
        <v>517</v>
      </c>
      <c r="C26" s="462" t="s">
        <v>581</v>
      </c>
      <c r="D26" s="313"/>
      <c r="E26" s="463" t="s">
        <v>585</v>
      </c>
      <c r="F26" s="313"/>
      <c r="G26" s="476">
        <v>750</v>
      </c>
      <c r="H26" s="465" t="s">
        <v>691</v>
      </c>
      <c r="I26" s="478" t="s">
        <v>590</v>
      </c>
    </row>
    <row r="27" spans="1:9" ht="14.25" customHeight="1">
      <c r="A27" s="312">
        <v>19</v>
      </c>
      <c r="B27" s="467" t="s">
        <v>517</v>
      </c>
      <c r="C27" s="462" t="s">
        <v>580</v>
      </c>
      <c r="D27" s="313"/>
      <c r="E27" s="463" t="s">
        <v>584</v>
      </c>
      <c r="F27" s="313"/>
      <c r="G27" s="476" t="s">
        <v>587</v>
      </c>
      <c r="H27" s="465" t="s">
        <v>692</v>
      </c>
      <c r="I27" s="478" t="s">
        <v>589</v>
      </c>
    </row>
    <row r="28" spans="1:9" ht="14.25" customHeight="1">
      <c r="A28" s="312">
        <v>20</v>
      </c>
      <c r="B28" s="467" t="s">
        <v>517</v>
      </c>
      <c r="C28" s="462" t="s">
        <v>693</v>
      </c>
      <c r="D28" s="313"/>
      <c r="E28" s="463" t="s">
        <v>694</v>
      </c>
      <c r="F28" s="313"/>
      <c r="G28" s="476">
        <v>180</v>
      </c>
      <c r="H28" s="465" t="s">
        <v>695</v>
      </c>
      <c r="I28" s="478" t="s">
        <v>696</v>
      </c>
    </row>
    <row r="29" spans="1:9" ht="14.25" customHeight="1">
      <c r="A29" s="312">
        <v>21</v>
      </c>
      <c r="B29" s="467" t="s">
        <v>517</v>
      </c>
      <c r="C29" s="462" t="s">
        <v>697</v>
      </c>
      <c r="D29" s="313"/>
      <c r="E29" s="463" t="s">
        <v>698</v>
      </c>
      <c r="F29" s="313"/>
      <c r="G29" s="476">
        <v>500</v>
      </c>
      <c r="H29" s="465" t="s">
        <v>699</v>
      </c>
      <c r="I29" s="478" t="s">
        <v>700</v>
      </c>
    </row>
    <row r="30" spans="1:9" ht="14.25" customHeight="1">
      <c r="A30" s="312">
        <v>22</v>
      </c>
      <c r="B30" s="467" t="s">
        <v>517</v>
      </c>
      <c r="C30" s="462" t="s">
        <v>701</v>
      </c>
      <c r="D30" s="313"/>
      <c r="E30" s="463" t="s">
        <v>702</v>
      </c>
      <c r="F30" s="313"/>
      <c r="G30" s="476">
        <v>750</v>
      </c>
      <c r="H30" s="465" t="s">
        <v>703</v>
      </c>
      <c r="I30" s="478" t="s">
        <v>704</v>
      </c>
    </row>
    <row r="31" spans="1:9" ht="14.25" customHeight="1">
      <c r="A31" s="312">
        <v>23</v>
      </c>
      <c r="B31" s="467" t="s">
        <v>517</v>
      </c>
      <c r="C31" s="462" t="s">
        <v>705</v>
      </c>
      <c r="D31" s="313"/>
      <c r="E31" s="462" t="s">
        <v>706</v>
      </c>
      <c r="F31" s="313"/>
      <c r="G31" s="476">
        <v>625</v>
      </c>
      <c r="H31" s="477" t="s">
        <v>707</v>
      </c>
      <c r="I31" s="478" t="s">
        <v>708</v>
      </c>
    </row>
    <row r="32" spans="1:9" ht="14.25" customHeight="1">
      <c r="A32" s="312">
        <v>24</v>
      </c>
      <c r="B32" s="467" t="s">
        <v>517</v>
      </c>
      <c r="C32" s="462" t="s">
        <v>709</v>
      </c>
      <c r="D32" s="313"/>
      <c r="E32" s="463" t="s">
        <v>702</v>
      </c>
      <c r="F32" s="313"/>
      <c r="G32" s="476">
        <v>625</v>
      </c>
      <c r="H32" s="465" t="s">
        <v>710</v>
      </c>
      <c r="I32" s="478" t="s">
        <v>711</v>
      </c>
    </row>
    <row r="33" spans="1:9" ht="14.25" customHeight="1">
      <c r="A33" s="312">
        <v>25</v>
      </c>
      <c r="B33" s="467" t="s">
        <v>517</v>
      </c>
      <c r="C33" s="462" t="s">
        <v>712</v>
      </c>
      <c r="D33" s="313"/>
      <c r="E33" s="463" t="s">
        <v>702</v>
      </c>
      <c r="F33" s="313"/>
      <c r="G33" s="476">
        <v>1500</v>
      </c>
      <c r="H33" s="465" t="s">
        <v>713</v>
      </c>
      <c r="I33" s="478" t="s">
        <v>714</v>
      </c>
    </row>
    <row r="34" spans="1:9" ht="14.25" customHeight="1">
      <c r="A34" s="312">
        <v>26</v>
      </c>
      <c r="B34" s="467" t="s">
        <v>517</v>
      </c>
      <c r="C34" s="462" t="s">
        <v>715</v>
      </c>
      <c r="D34" s="313"/>
      <c r="E34" s="463" t="s">
        <v>716</v>
      </c>
      <c r="F34" s="313"/>
      <c r="G34" s="476">
        <v>625</v>
      </c>
      <c r="H34" s="465" t="s">
        <v>717</v>
      </c>
      <c r="I34" s="478" t="s">
        <v>718</v>
      </c>
    </row>
    <row r="35" spans="1:9" ht="14.25" customHeight="1">
      <c r="A35" s="312">
        <v>27</v>
      </c>
      <c r="B35" s="467" t="s">
        <v>517</v>
      </c>
      <c r="C35" s="462" t="s">
        <v>719</v>
      </c>
      <c r="D35" s="313"/>
      <c r="E35" s="463" t="s">
        <v>720</v>
      </c>
      <c r="F35" s="313"/>
      <c r="G35" s="476">
        <v>625</v>
      </c>
      <c r="H35" s="465" t="s">
        <v>721</v>
      </c>
      <c r="I35" s="478" t="s">
        <v>722</v>
      </c>
    </row>
    <row r="36" spans="1:9" ht="14.25" customHeight="1">
      <c r="A36" s="312">
        <v>28</v>
      </c>
      <c r="B36" s="467" t="s">
        <v>517</v>
      </c>
      <c r="C36" s="462" t="s">
        <v>723</v>
      </c>
      <c r="D36" s="313"/>
      <c r="E36" s="463" t="s">
        <v>720</v>
      </c>
      <c r="F36" s="313"/>
      <c r="G36" s="476">
        <v>250</v>
      </c>
      <c r="H36" s="465" t="s">
        <v>724</v>
      </c>
      <c r="I36" s="466" t="s">
        <v>725</v>
      </c>
    </row>
    <row r="37" spans="1:9" ht="14.25" customHeight="1">
      <c r="A37" s="312">
        <v>29</v>
      </c>
      <c r="B37" s="467" t="s">
        <v>517</v>
      </c>
      <c r="C37" s="462" t="s">
        <v>726</v>
      </c>
      <c r="D37" s="313"/>
      <c r="E37" s="463" t="s">
        <v>720</v>
      </c>
      <c r="F37" s="313"/>
      <c r="G37" s="476">
        <v>500</v>
      </c>
      <c r="H37" s="465" t="s">
        <v>727</v>
      </c>
      <c r="I37" s="466" t="s">
        <v>728</v>
      </c>
    </row>
    <row r="38" spans="1:9" ht="14.25" customHeight="1">
      <c r="A38" s="312">
        <v>30</v>
      </c>
      <c r="B38" s="467" t="s">
        <v>517</v>
      </c>
      <c r="C38" s="462" t="s">
        <v>729</v>
      </c>
      <c r="D38" s="313"/>
      <c r="E38" s="463" t="s">
        <v>720</v>
      </c>
      <c r="F38" s="313"/>
      <c r="G38" s="476">
        <v>312.5</v>
      </c>
      <c r="H38" s="465" t="s">
        <v>730</v>
      </c>
      <c r="I38" s="466" t="s">
        <v>731</v>
      </c>
    </row>
    <row r="39" spans="1:9" ht="14.25" customHeight="1">
      <c r="A39" s="312">
        <v>31</v>
      </c>
      <c r="B39" s="467" t="s">
        <v>517</v>
      </c>
      <c r="C39" s="462" t="s">
        <v>732</v>
      </c>
      <c r="D39" s="313"/>
      <c r="E39" s="463" t="s">
        <v>720</v>
      </c>
      <c r="F39" s="313"/>
      <c r="G39" s="476">
        <v>500</v>
      </c>
      <c r="H39" s="465" t="s">
        <v>733</v>
      </c>
      <c r="I39" s="466" t="s">
        <v>734</v>
      </c>
    </row>
    <row r="40" spans="1:9" ht="14.25" customHeight="1">
      <c r="A40" s="312">
        <v>32</v>
      </c>
      <c r="B40" s="467" t="s">
        <v>517</v>
      </c>
      <c r="C40" s="462" t="s">
        <v>735</v>
      </c>
      <c r="D40" s="313"/>
      <c r="E40" s="463" t="s">
        <v>720</v>
      </c>
      <c r="F40" s="313"/>
      <c r="G40" s="476">
        <v>375</v>
      </c>
      <c r="H40" s="465" t="s">
        <v>736</v>
      </c>
      <c r="I40" s="466" t="s">
        <v>737</v>
      </c>
    </row>
    <row r="41" spans="1:9" ht="14.25" customHeight="1">
      <c r="A41" s="312">
        <v>33</v>
      </c>
      <c r="B41" s="467" t="s">
        <v>517</v>
      </c>
      <c r="C41" s="462" t="s">
        <v>738</v>
      </c>
      <c r="D41" s="313"/>
      <c r="E41" s="463" t="s">
        <v>720</v>
      </c>
      <c r="F41" s="313"/>
      <c r="G41" s="480">
        <v>437.5</v>
      </c>
      <c r="H41" s="465" t="s">
        <v>739</v>
      </c>
      <c r="I41" s="466" t="s">
        <v>740</v>
      </c>
    </row>
    <row r="42" spans="1:9" ht="14.25" customHeight="1">
      <c r="A42" s="312">
        <v>34</v>
      </c>
      <c r="B42" s="467" t="s">
        <v>517</v>
      </c>
      <c r="C42" s="462" t="s">
        <v>741</v>
      </c>
      <c r="D42" s="313"/>
      <c r="E42" s="463" t="s">
        <v>720</v>
      </c>
      <c r="F42" s="313"/>
      <c r="G42" s="476">
        <v>625</v>
      </c>
      <c r="H42" s="465" t="s">
        <v>742</v>
      </c>
      <c r="I42" s="466" t="s">
        <v>743</v>
      </c>
    </row>
    <row r="43" spans="1:9" ht="14.25" customHeight="1">
      <c r="A43" s="312">
        <v>35</v>
      </c>
      <c r="B43" s="467" t="s">
        <v>517</v>
      </c>
      <c r="C43" s="462" t="s">
        <v>744</v>
      </c>
      <c r="D43" s="313"/>
      <c r="E43" s="463" t="s">
        <v>720</v>
      </c>
      <c r="F43" s="313"/>
      <c r="G43" s="476">
        <v>750</v>
      </c>
      <c r="H43" s="465" t="s">
        <v>745</v>
      </c>
      <c r="I43" s="466" t="s">
        <v>746</v>
      </c>
    </row>
    <row r="44" spans="1:9" ht="15">
      <c r="A44" s="312">
        <v>36</v>
      </c>
      <c r="B44" s="467" t="s">
        <v>517</v>
      </c>
      <c r="C44" s="462" t="s">
        <v>747</v>
      </c>
      <c r="D44" s="313"/>
      <c r="E44" s="463" t="s">
        <v>720</v>
      </c>
      <c r="F44" s="313"/>
      <c r="G44" s="476">
        <v>625</v>
      </c>
      <c r="H44" s="465" t="s">
        <v>748</v>
      </c>
      <c r="I44" s="466" t="s">
        <v>749</v>
      </c>
    </row>
    <row r="45" spans="1:9" ht="15">
      <c r="A45" s="312">
        <v>37</v>
      </c>
      <c r="B45" s="467" t="s">
        <v>517</v>
      </c>
      <c r="C45" s="462" t="s">
        <v>750</v>
      </c>
      <c r="D45" s="313"/>
      <c r="E45" s="463" t="s">
        <v>720</v>
      </c>
      <c r="F45" s="313"/>
      <c r="G45" s="476">
        <v>625</v>
      </c>
      <c r="H45" s="465" t="s">
        <v>751</v>
      </c>
      <c r="I45" s="466" t="s">
        <v>752</v>
      </c>
    </row>
    <row r="46" spans="1:9" ht="15">
      <c r="A46" s="312">
        <v>38</v>
      </c>
      <c r="B46" s="467" t="s">
        <v>517</v>
      </c>
      <c r="C46" s="462" t="s">
        <v>753</v>
      </c>
      <c r="D46" s="313"/>
      <c r="E46" s="463" t="s">
        <v>720</v>
      </c>
      <c r="F46" s="313"/>
      <c r="G46" s="476">
        <v>400</v>
      </c>
      <c r="H46" s="465" t="s">
        <v>754</v>
      </c>
      <c r="I46" s="466" t="s">
        <v>755</v>
      </c>
    </row>
    <row r="47" spans="1:9" ht="15">
      <c r="A47" s="312">
        <v>39</v>
      </c>
      <c r="B47" s="467" t="s">
        <v>517</v>
      </c>
      <c r="C47" s="462" t="s">
        <v>756</v>
      </c>
      <c r="D47" s="313"/>
      <c r="E47" s="463" t="s">
        <v>720</v>
      </c>
      <c r="F47" s="313"/>
      <c r="G47" s="476">
        <v>250</v>
      </c>
      <c r="H47" s="465" t="s">
        <v>757</v>
      </c>
      <c r="I47" s="466" t="s">
        <v>758</v>
      </c>
    </row>
    <row r="48" spans="1:9" ht="15">
      <c r="A48" s="312">
        <v>40</v>
      </c>
      <c r="B48" s="467" t="s">
        <v>517</v>
      </c>
      <c r="C48" s="462" t="s">
        <v>759</v>
      </c>
      <c r="D48" s="313"/>
      <c r="E48" s="463" t="s">
        <v>760</v>
      </c>
      <c r="F48" s="313"/>
      <c r="G48" s="476">
        <v>687.5</v>
      </c>
      <c r="H48" s="465" t="s">
        <v>761</v>
      </c>
      <c r="I48" s="466" t="s">
        <v>762</v>
      </c>
    </row>
    <row r="49" spans="1:9" ht="15">
      <c r="A49" s="312">
        <v>41</v>
      </c>
      <c r="B49" s="467" t="s">
        <v>517</v>
      </c>
      <c r="C49" s="462" t="s">
        <v>763</v>
      </c>
      <c r="D49" s="313"/>
      <c r="E49" s="463" t="s">
        <v>764</v>
      </c>
      <c r="F49" s="313"/>
      <c r="G49" s="476">
        <v>437.5</v>
      </c>
      <c r="H49" s="465" t="s">
        <v>765</v>
      </c>
      <c r="I49" s="466" t="s">
        <v>766</v>
      </c>
    </row>
    <row r="50" spans="1:9" ht="15">
      <c r="A50" s="312">
        <v>42</v>
      </c>
      <c r="B50" s="481" t="s">
        <v>517</v>
      </c>
      <c r="C50" s="482" t="s">
        <v>767</v>
      </c>
      <c r="D50" s="482"/>
      <c r="E50" s="483" t="s">
        <v>768</v>
      </c>
      <c r="F50" s="482"/>
      <c r="G50" s="484" t="s">
        <v>769</v>
      </c>
      <c r="H50" s="485">
        <v>204445546</v>
      </c>
      <c r="I50" s="485" t="s">
        <v>770</v>
      </c>
    </row>
    <row r="51" spans="1:9" ht="15">
      <c r="A51" s="312">
        <v>43</v>
      </c>
      <c r="B51" s="312" t="s">
        <v>517</v>
      </c>
      <c r="C51" s="468" t="s">
        <v>771</v>
      </c>
      <c r="D51" s="313"/>
      <c r="E51" s="469" t="s">
        <v>772</v>
      </c>
      <c r="F51" s="313"/>
      <c r="G51" s="470">
        <v>375</v>
      </c>
      <c r="H51" s="471" t="s">
        <v>773</v>
      </c>
      <c r="I51" s="472" t="s">
        <v>774</v>
      </c>
    </row>
    <row r="52" spans="1:9" ht="15">
      <c r="A52" s="312">
        <v>44</v>
      </c>
      <c r="B52" s="312" t="s">
        <v>517</v>
      </c>
      <c r="C52" s="468" t="s">
        <v>775</v>
      </c>
      <c r="D52" s="313"/>
      <c r="E52" s="469" t="s">
        <v>772</v>
      </c>
      <c r="F52" s="313"/>
      <c r="G52" s="470">
        <v>437.5</v>
      </c>
      <c r="H52" s="471" t="s">
        <v>776</v>
      </c>
      <c r="I52" s="472" t="s">
        <v>777</v>
      </c>
    </row>
    <row r="53" spans="1:9" ht="15">
      <c r="A53" s="312">
        <v>45</v>
      </c>
      <c r="B53" s="312" t="s">
        <v>517</v>
      </c>
      <c r="C53" s="468" t="s">
        <v>778</v>
      </c>
      <c r="D53" s="313"/>
      <c r="E53" s="469" t="s">
        <v>764</v>
      </c>
      <c r="F53" s="313"/>
      <c r="G53" s="470">
        <v>937.5</v>
      </c>
      <c r="H53" s="471" t="s">
        <v>779</v>
      </c>
      <c r="I53" s="472" t="s">
        <v>780</v>
      </c>
    </row>
    <row r="54" spans="1:9" ht="15">
      <c r="A54" s="312">
        <v>46</v>
      </c>
      <c r="B54" s="312" t="s">
        <v>517</v>
      </c>
      <c r="C54" s="468" t="s">
        <v>781</v>
      </c>
      <c r="D54" s="313"/>
      <c r="E54" s="469" t="s">
        <v>720</v>
      </c>
      <c r="F54" s="313"/>
      <c r="G54" s="470">
        <v>312.5</v>
      </c>
      <c r="H54" s="471" t="s">
        <v>782</v>
      </c>
      <c r="I54" s="472" t="s">
        <v>783</v>
      </c>
    </row>
    <row r="55" spans="1:9" ht="15">
      <c r="A55" s="312">
        <v>47</v>
      </c>
      <c r="B55" s="312" t="s">
        <v>517</v>
      </c>
      <c r="C55" s="468" t="s">
        <v>784</v>
      </c>
      <c r="D55" s="313"/>
      <c r="E55" s="469" t="s">
        <v>720</v>
      </c>
      <c r="F55" s="313"/>
      <c r="G55" s="470">
        <v>187.5</v>
      </c>
      <c r="H55" s="471" t="s">
        <v>785</v>
      </c>
      <c r="I55" s="472" t="s">
        <v>786</v>
      </c>
    </row>
    <row r="56" spans="1:9" ht="15">
      <c r="A56" s="312">
        <v>48</v>
      </c>
      <c r="B56" s="312" t="s">
        <v>517</v>
      </c>
      <c r="C56" s="468" t="s">
        <v>787</v>
      </c>
      <c r="D56" s="313"/>
      <c r="E56" s="469" t="s">
        <v>764</v>
      </c>
      <c r="F56" s="313"/>
      <c r="G56" s="470">
        <v>375</v>
      </c>
      <c r="H56" s="471" t="s">
        <v>788</v>
      </c>
      <c r="I56" s="472" t="s">
        <v>789</v>
      </c>
    </row>
    <row r="57" spans="1:9" ht="15">
      <c r="A57" s="312">
        <v>49</v>
      </c>
      <c r="B57" s="312" t="s">
        <v>517</v>
      </c>
      <c r="C57" s="468" t="s">
        <v>790</v>
      </c>
      <c r="D57" s="313"/>
      <c r="E57" s="469" t="s">
        <v>764</v>
      </c>
      <c r="F57" s="313"/>
      <c r="G57" s="470">
        <v>500</v>
      </c>
      <c r="H57" s="471" t="s">
        <v>791</v>
      </c>
      <c r="I57" s="472" t="s">
        <v>792</v>
      </c>
    </row>
    <row r="58" spans="1:9" ht="15">
      <c r="A58" s="312">
        <v>50</v>
      </c>
      <c r="B58" s="312" t="s">
        <v>517</v>
      </c>
      <c r="C58" s="468" t="s">
        <v>793</v>
      </c>
      <c r="D58" s="313"/>
      <c r="E58" s="469" t="s">
        <v>772</v>
      </c>
      <c r="F58" s="313"/>
      <c r="G58" s="470">
        <v>625</v>
      </c>
      <c r="H58" s="471" t="s">
        <v>794</v>
      </c>
      <c r="I58" s="472" t="s">
        <v>795</v>
      </c>
    </row>
    <row r="59" spans="1:9" ht="15">
      <c r="A59" s="312">
        <v>51</v>
      </c>
      <c r="B59" s="312" t="s">
        <v>517</v>
      </c>
      <c r="C59" s="468" t="s">
        <v>796</v>
      </c>
      <c r="D59" s="313"/>
      <c r="E59" s="469" t="s">
        <v>797</v>
      </c>
      <c r="F59" s="313"/>
      <c r="G59" s="470">
        <v>375</v>
      </c>
      <c r="H59" s="471" t="s">
        <v>798</v>
      </c>
      <c r="I59" s="472" t="s">
        <v>799</v>
      </c>
    </row>
    <row r="60" spans="1:9" ht="15">
      <c r="A60" s="312">
        <v>52</v>
      </c>
      <c r="B60" s="312" t="s">
        <v>517</v>
      </c>
      <c r="C60" s="468" t="s">
        <v>800</v>
      </c>
      <c r="D60" s="313"/>
      <c r="E60" s="469" t="s">
        <v>720</v>
      </c>
      <c r="F60" s="313"/>
      <c r="G60" s="470">
        <v>500</v>
      </c>
      <c r="H60" s="471" t="s">
        <v>801</v>
      </c>
      <c r="I60" s="472" t="s">
        <v>802</v>
      </c>
    </row>
    <row r="61" spans="1:9" ht="15">
      <c r="A61" s="312">
        <v>53</v>
      </c>
      <c r="B61" s="312" t="s">
        <v>517</v>
      </c>
      <c r="C61" s="468" t="s">
        <v>803</v>
      </c>
      <c r="D61" s="313"/>
      <c r="E61" s="469" t="s">
        <v>804</v>
      </c>
      <c r="F61" s="313"/>
      <c r="G61" s="470">
        <v>687.5</v>
      </c>
      <c r="H61" s="471" t="s">
        <v>805</v>
      </c>
      <c r="I61" s="472" t="s">
        <v>806</v>
      </c>
    </row>
    <row r="62" spans="1:9" ht="15">
      <c r="A62" s="312">
        <v>54</v>
      </c>
      <c r="B62" s="312" t="s">
        <v>517</v>
      </c>
      <c r="C62" s="468" t="s">
        <v>807</v>
      </c>
      <c r="D62" s="313"/>
      <c r="E62" s="469" t="s">
        <v>808</v>
      </c>
      <c r="F62" s="313"/>
      <c r="G62" s="470">
        <v>500</v>
      </c>
      <c r="H62" s="471" t="s">
        <v>809</v>
      </c>
      <c r="I62" s="472" t="s">
        <v>810</v>
      </c>
    </row>
    <row r="63" spans="1:9" ht="15">
      <c r="A63" s="312">
        <v>55</v>
      </c>
      <c r="B63" s="312" t="s">
        <v>517</v>
      </c>
      <c r="C63" s="462" t="s">
        <v>811</v>
      </c>
      <c r="D63" s="313"/>
      <c r="E63" s="463" t="s">
        <v>812</v>
      </c>
      <c r="F63" s="313"/>
      <c r="G63" s="312">
        <v>750</v>
      </c>
      <c r="H63" s="471">
        <v>24001010948</v>
      </c>
      <c r="I63" s="313" t="s">
        <v>813</v>
      </c>
    </row>
    <row r="64" spans="1:9" ht="15">
      <c r="A64" s="312">
        <v>56</v>
      </c>
      <c r="B64" s="312" t="s">
        <v>517</v>
      </c>
      <c r="C64" s="486" t="s">
        <v>814</v>
      </c>
      <c r="D64" s="313"/>
      <c r="E64" s="463" t="s">
        <v>812</v>
      </c>
      <c r="F64" s="313"/>
      <c r="G64" s="312">
        <v>375</v>
      </c>
      <c r="H64" s="471">
        <v>19001006062</v>
      </c>
      <c r="I64" s="313" t="s">
        <v>591</v>
      </c>
    </row>
    <row r="65" spans="1:9">
      <c r="A65" s="196"/>
      <c r="B65" s="196"/>
      <c r="C65" s="196"/>
      <c r="D65" s="196"/>
      <c r="E65" s="196"/>
      <c r="F65" s="196"/>
      <c r="G65" s="196"/>
      <c r="H65" s="196"/>
      <c r="I65" s="196"/>
    </row>
    <row r="66" spans="1:9">
      <c r="A66" s="196"/>
      <c r="B66" s="196"/>
      <c r="C66" s="196"/>
      <c r="D66" s="196"/>
      <c r="E66" s="196"/>
      <c r="F66" s="196"/>
      <c r="G66" s="196"/>
      <c r="H66" s="196"/>
      <c r="I66" s="196"/>
    </row>
    <row r="67" spans="1:9">
      <c r="A67" s="314"/>
      <c r="B67" s="314"/>
      <c r="C67" s="196"/>
      <c r="D67" s="196"/>
      <c r="E67" s="196"/>
      <c r="F67" s="196"/>
      <c r="G67" s="196"/>
      <c r="H67" s="196"/>
      <c r="I67" s="196"/>
    </row>
    <row r="68" spans="1:9" ht="15">
      <c r="A68" s="21"/>
      <c r="B68" s="21"/>
      <c r="C68" s="315" t="s">
        <v>107</v>
      </c>
      <c r="D68" s="21"/>
      <c r="E68" s="21"/>
      <c r="F68" s="19"/>
      <c r="G68" s="21"/>
      <c r="H68" s="21"/>
      <c r="I68" s="21"/>
    </row>
    <row r="69" spans="1:9" ht="15">
      <c r="A69" s="21"/>
      <c r="B69" s="21"/>
      <c r="C69" s="21"/>
      <c r="D69" s="878"/>
      <c r="E69" s="878"/>
      <c r="G69" s="199"/>
      <c r="H69" s="316"/>
    </row>
    <row r="70" spans="1:9" ht="15">
      <c r="C70" s="21"/>
      <c r="D70" s="872" t="s">
        <v>262</v>
      </c>
      <c r="E70" s="872"/>
      <c r="G70" s="873" t="s">
        <v>489</v>
      </c>
      <c r="H70" s="873"/>
    </row>
    <row r="71" spans="1:9" ht="15">
      <c r="C71" s="21"/>
      <c r="D71" s="21"/>
      <c r="E71" s="21"/>
      <c r="G71" s="874"/>
      <c r="H71" s="874"/>
    </row>
    <row r="72" spans="1:9" ht="15">
      <c r="C72" s="21"/>
      <c r="D72" s="875" t="s">
        <v>139</v>
      </c>
      <c r="E72" s="875"/>
      <c r="G72" s="874"/>
      <c r="H72" s="874"/>
    </row>
  </sheetData>
  <mergeCells count="5">
    <mergeCell ref="D70:E70"/>
    <mergeCell ref="G70:H72"/>
    <mergeCell ref="D72:E72"/>
    <mergeCell ref="I2:J2"/>
    <mergeCell ref="D69:E69"/>
  </mergeCells>
  <dataValidations count="1">
    <dataValidation type="list" allowBlank="1" showInputMessage="1" showErrorMessage="1" sqref="B10:B64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35"/>
  <sheetViews>
    <sheetView view="pageBreakPreview" zoomScale="80" zoomScaleSheetLayoutView="80" workbookViewId="0">
      <selection activeCell="K3" sqref="K3"/>
    </sheetView>
  </sheetViews>
  <sheetFormatPr defaultRowHeight="12.75"/>
  <cols>
    <col min="1" max="1" width="6.85546875" style="308" customWidth="1"/>
    <col min="2" max="2" width="14.85546875" style="308" customWidth="1"/>
    <col min="3" max="3" width="21.140625" style="308" customWidth="1"/>
    <col min="4" max="5" width="12.7109375" style="308" customWidth="1"/>
    <col min="6" max="6" width="13.42578125" style="308" bestFit="1" customWidth="1"/>
    <col min="7" max="7" width="15.28515625" style="308" customWidth="1"/>
    <col min="8" max="8" width="23.85546875" style="308" customWidth="1"/>
    <col min="9" max="9" width="12.140625" style="308" bestFit="1" customWidth="1"/>
    <col min="10" max="10" width="19" style="308" customWidth="1"/>
    <col min="11" max="11" width="17.7109375" style="308" customWidth="1"/>
    <col min="12" max="16384" width="9.140625" style="308"/>
  </cols>
  <sheetData>
    <row r="1" spans="1:12" s="200" customFormat="1" ht="15">
      <c r="A1" s="193" t="s">
        <v>299</v>
      </c>
      <c r="B1" s="193"/>
      <c r="C1" s="193"/>
      <c r="D1" s="194"/>
      <c r="E1" s="194"/>
      <c r="F1" s="194"/>
      <c r="G1" s="194"/>
      <c r="H1" s="194"/>
      <c r="I1" s="194"/>
      <c r="J1" s="194"/>
      <c r="K1" s="297" t="s">
        <v>109</v>
      </c>
    </row>
    <row r="2" spans="1:12" s="200" customFormat="1" ht="15">
      <c r="A2" s="148" t="s">
        <v>140</v>
      </c>
      <c r="B2" s="148"/>
      <c r="C2" s="148"/>
      <c r="D2" s="194"/>
      <c r="E2" s="194"/>
      <c r="F2" s="194"/>
      <c r="G2" s="194"/>
      <c r="H2" s="194"/>
      <c r="I2" s="194"/>
      <c r="J2" s="194"/>
      <c r="K2" s="294" t="str">
        <f>'ფორმა N1'!L2</f>
        <v>01.01.20-31.12.20</v>
      </c>
    </row>
    <row r="3" spans="1:12" s="200" customFormat="1" ht="15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41"/>
      <c r="L3" s="308"/>
    </row>
    <row r="4" spans="1:12" s="200" customFormat="1" ht="15">
      <c r="A4" s="114" t="s">
        <v>268</v>
      </c>
      <c r="B4" s="114"/>
      <c r="C4" s="114"/>
      <c r="D4" s="114"/>
      <c r="E4" s="114"/>
      <c r="F4" s="303"/>
      <c r="G4" s="195"/>
      <c r="H4" s="194"/>
      <c r="I4" s="194"/>
      <c r="J4" s="194"/>
      <c r="K4" s="194"/>
    </row>
    <row r="5" spans="1:12" ht="15">
      <c r="A5" s="304" t="str">
        <f>'ფორმა N1'!A5</f>
        <v>მპგ "ერთიანი საქართველო-დემოკრატიული მოძრაობა "</v>
      </c>
      <c r="B5" s="304"/>
      <c r="C5" s="304"/>
      <c r="D5" s="305"/>
      <c r="E5" s="305"/>
      <c r="F5" s="305"/>
      <c r="G5" s="306"/>
      <c r="H5" s="307"/>
      <c r="I5" s="307"/>
      <c r="J5" s="307"/>
      <c r="K5" s="306"/>
    </row>
    <row r="6" spans="1:12" s="200" customFormat="1">
      <c r="A6" s="142"/>
      <c r="B6" s="142"/>
      <c r="C6" s="142"/>
      <c r="D6" s="309"/>
      <c r="E6" s="309"/>
      <c r="F6" s="309"/>
      <c r="G6" s="194"/>
      <c r="H6" s="194"/>
      <c r="I6" s="194"/>
      <c r="J6" s="194"/>
      <c r="K6" s="194"/>
    </row>
    <row r="7" spans="1:12" s="200" customFormat="1" ht="60">
      <c r="A7" s="310" t="s">
        <v>64</v>
      </c>
      <c r="B7" s="310" t="s">
        <v>482</v>
      </c>
      <c r="C7" s="310" t="s">
        <v>242</v>
      </c>
      <c r="D7" s="311" t="s">
        <v>239</v>
      </c>
      <c r="E7" s="311" t="s">
        <v>240</v>
      </c>
      <c r="F7" s="311" t="s">
        <v>339</v>
      </c>
      <c r="G7" s="311" t="s">
        <v>241</v>
      </c>
      <c r="H7" s="311" t="s">
        <v>490</v>
      </c>
      <c r="I7" s="311" t="s">
        <v>238</v>
      </c>
      <c r="J7" s="311" t="s">
        <v>487</v>
      </c>
      <c r="K7" s="311" t="s">
        <v>488</v>
      </c>
    </row>
    <row r="8" spans="1:12" s="200" customFormat="1" ht="15">
      <c r="A8" s="310">
        <v>1</v>
      </c>
      <c r="B8" s="310">
        <v>2</v>
      </c>
      <c r="C8" s="310">
        <v>3</v>
      </c>
      <c r="D8" s="311">
        <v>4</v>
      </c>
      <c r="E8" s="310">
        <v>5</v>
      </c>
      <c r="F8" s="311">
        <v>6</v>
      </c>
      <c r="G8" s="310">
        <v>7</v>
      </c>
      <c r="H8" s="311">
        <v>8</v>
      </c>
      <c r="I8" s="310">
        <v>9</v>
      </c>
      <c r="J8" s="310">
        <v>10</v>
      </c>
      <c r="K8" s="311">
        <v>11</v>
      </c>
    </row>
    <row r="9" spans="1:12" s="200" customFormat="1" ht="15">
      <c r="A9" s="312">
        <v>1</v>
      </c>
      <c r="B9" s="312"/>
      <c r="C9" s="312"/>
      <c r="D9" s="313"/>
      <c r="E9" s="313"/>
      <c r="F9" s="313"/>
      <c r="G9" s="313"/>
      <c r="H9" s="313"/>
      <c r="I9" s="313"/>
      <c r="J9" s="313"/>
      <c r="K9" s="313"/>
    </row>
    <row r="10" spans="1:12" s="200" customFormat="1" ht="15">
      <c r="A10" s="312">
        <v>2</v>
      </c>
      <c r="B10" s="312"/>
      <c r="C10" s="312"/>
      <c r="D10" s="313"/>
      <c r="E10" s="313"/>
      <c r="F10" s="313"/>
      <c r="G10" s="313"/>
      <c r="H10" s="313"/>
      <c r="I10" s="313"/>
      <c r="J10" s="313"/>
      <c r="K10" s="313"/>
    </row>
    <row r="11" spans="1:12" s="200" customFormat="1" ht="15">
      <c r="A11" s="312">
        <v>3</v>
      </c>
      <c r="B11" s="312"/>
      <c r="C11" s="312"/>
      <c r="D11" s="313"/>
      <c r="E11" s="313"/>
      <c r="F11" s="313"/>
      <c r="G11" s="313"/>
      <c r="H11" s="313"/>
      <c r="I11" s="313"/>
      <c r="J11" s="313"/>
      <c r="K11" s="313"/>
    </row>
    <row r="12" spans="1:12" s="200" customFormat="1" ht="15">
      <c r="A12" s="312">
        <v>4</v>
      </c>
      <c r="B12" s="312"/>
      <c r="C12" s="312"/>
      <c r="D12" s="313"/>
      <c r="E12" s="313"/>
      <c r="F12" s="313"/>
      <c r="G12" s="313"/>
      <c r="H12" s="313"/>
      <c r="I12" s="313"/>
      <c r="J12" s="313"/>
      <c r="K12" s="313"/>
    </row>
    <row r="13" spans="1:12" s="200" customFormat="1" ht="15">
      <c r="A13" s="312">
        <v>5</v>
      </c>
      <c r="B13" s="312"/>
      <c r="C13" s="312"/>
      <c r="D13" s="313"/>
      <c r="E13" s="313"/>
      <c r="F13" s="313"/>
      <c r="G13" s="313"/>
      <c r="H13" s="313"/>
      <c r="I13" s="313"/>
      <c r="J13" s="313"/>
      <c r="K13" s="313"/>
    </row>
    <row r="14" spans="1:12" s="200" customFormat="1" ht="15">
      <c r="A14" s="312">
        <v>6</v>
      </c>
      <c r="B14" s="312"/>
      <c r="C14" s="312"/>
      <c r="D14" s="313"/>
      <c r="E14" s="313"/>
      <c r="F14" s="313"/>
      <c r="G14" s="313"/>
      <c r="H14" s="313"/>
      <c r="I14" s="313"/>
      <c r="J14" s="313"/>
      <c r="K14" s="313"/>
    </row>
    <row r="15" spans="1:12" s="200" customFormat="1" ht="15">
      <c r="A15" s="312">
        <v>7</v>
      </c>
      <c r="B15" s="312"/>
      <c r="C15" s="312"/>
      <c r="D15" s="313"/>
      <c r="E15" s="313"/>
      <c r="F15" s="313"/>
      <c r="G15" s="313"/>
      <c r="H15" s="313"/>
      <c r="I15" s="313"/>
      <c r="J15" s="313"/>
      <c r="K15" s="313"/>
    </row>
    <row r="16" spans="1:12" s="200" customFormat="1" ht="15">
      <c r="A16" s="312">
        <v>8</v>
      </c>
      <c r="B16" s="312"/>
      <c r="C16" s="312"/>
      <c r="D16" s="313"/>
      <c r="E16" s="313"/>
      <c r="F16" s="313"/>
      <c r="G16" s="313"/>
      <c r="H16" s="313"/>
      <c r="I16" s="313"/>
      <c r="J16" s="313"/>
      <c r="K16" s="313"/>
    </row>
    <row r="17" spans="1:11" s="200" customFormat="1" ht="15">
      <c r="A17" s="312">
        <v>9</v>
      </c>
      <c r="B17" s="312"/>
      <c r="C17" s="312"/>
      <c r="D17" s="313"/>
      <c r="E17" s="313"/>
      <c r="F17" s="313"/>
      <c r="G17" s="313"/>
      <c r="H17" s="313"/>
      <c r="I17" s="313"/>
      <c r="J17" s="313"/>
      <c r="K17" s="313"/>
    </row>
    <row r="18" spans="1:11" s="200" customFormat="1" ht="15">
      <c r="A18" s="312">
        <v>10</v>
      </c>
      <c r="B18" s="312"/>
      <c r="C18" s="312"/>
      <c r="D18" s="313"/>
      <c r="E18" s="313"/>
      <c r="F18" s="313"/>
      <c r="G18" s="313"/>
      <c r="H18" s="313"/>
      <c r="I18" s="313"/>
      <c r="J18" s="313"/>
      <c r="K18" s="313"/>
    </row>
    <row r="19" spans="1:11" s="200" customFormat="1" ht="15">
      <c r="A19" s="312">
        <v>11</v>
      </c>
      <c r="B19" s="312"/>
      <c r="C19" s="312"/>
      <c r="D19" s="313"/>
      <c r="E19" s="313"/>
      <c r="F19" s="313"/>
      <c r="G19" s="313"/>
      <c r="H19" s="313"/>
      <c r="I19" s="313"/>
      <c r="J19" s="313"/>
      <c r="K19" s="313"/>
    </row>
    <row r="20" spans="1:11" s="200" customFormat="1" ht="15">
      <c r="A20" s="312">
        <v>12</v>
      </c>
      <c r="B20" s="312"/>
      <c r="C20" s="312"/>
      <c r="D20" s="313"/>
      <c r="E20" s="313"/>
      <c r="F20" s="313"/>
      <c r="G20" s="313"/>
      <c r="H20" s="313"/>
      <c r="I20" s="313"/>
      <c r="J20" s="313"/>
      <c r="K20" s="313"/>
    </row>
    <row r="21" spans="1:11" s="200" customFormat="1" ht="15">
      <c r="A21" s="312">
        <v>13</v>
      </c>
      <c r="B21" s="312"/>
      <c r="C21" s="312"/>
      <c r="D21" s="313"/>
      <c r="E21" s="313"/>
      <c r="F21" s="313"/>
      <c r="G21" s="313"/>
      <c r="H21" s="313"/>
      <c r="I21" s="313"/>
      <c r="J21" s="313"/>
      <c r="K21" s="313"/>
    </row>
    <row r="22" spans="1:11" s="200" customFormat="1" ht="15">
      <c r="A22" s="312">
        <v>14</v>
      </c>
      <c r="B22" s="312"/>
      <c r="C22" s="312"/>
      <c r="D22" s="313"/>
      <c r="E22" s="313"/>
      <c r="F22" s="313"/>
      <c r="G22" s="313"/>
      <c r="H22" s="313"/>
      <c r="I22" s="313"/>
      <c r="J22" s="313"/>
      <c r="K22" s="313"/>
    </row>
    <row r="23" spans="1:11" s="200" customFormat="1" ht="15">
      <c r="A23" s="312">
        <v>15</v>
      </c>
      <c r="B23" s="312"/>
      <c r="C23" s="312"/>
      <c r="D23" s="313"/>
      <c r="E23" s="313"/>
      <c r="F23" s="313"/>
      <c r="G23" s="313"/>
      <c r="H23" s="313"/>
      <c r="I23" s="313"/>
      <c r="J23" s="313"/>
      <c r="K23" s="313"/>
    </row>
    <row r="24" spans="1:11" s="200" customFormat="1" ht="15">
      <c r="A24" s="312">
        <v>16</v>
      </c>
      <c r="B24" s="312"/>
      <c r="C24" s="312"/>
      <c r="D24" s="313"/>
      <c r="E24" s="313"/>
      <c r="F24" s="313"/>
      <c r="G24" s="313"/>
      <c r="H24" s="313"/>
      <c r="I24" s="313"/>
      <c r="J24" s="313"/>
      <c r="K24" s="313"/>
    </row>
    <row r="25" spans="1:11" s="200" customFormat="1" ht="15">
      <c r="A25" s="312">
        <v>17</v>
      </c>
      <c r="B25" s="312"/>
      <c r="C25" s="312"/>
      <c r="D25" s="313"/>
      <c r="E25" s="313"/>
      <c r="F25" s="313"/>
      <c r="G25" s="313"/>
      <c r="H25" s="313"/>
      <c r="I25" s="313"/>
      <c r="J25" s="313"/>
      <c r="K25" s="313"/>
    </row>
    <row r="26" spans="1:11" s="200" customFormat="1" ht="15">
      <c r="A26" s="312">
        <v>18</v>
      </c>
      <c r="B26" s="312"/>
      <c r="C26" s="312"/>
      <c r="D26" s="313"/>
      <c r="E26" s="313"/>
      <c r="F26" s="313"/>
      <c r="G26" s="313"/>
      <c r="H26" s="313"/>
      <c r="I26" s="313"/>
      <c r="J26" s="313"/>
      <c r="K26" s="313"/>
    </row>
    <row r="27" spans="1:11" s="200" customFormat="1" ht="15">
      <c r="A27" s="312" t="s">
        <v>272</v>
      </c>
      <c r="B27" s="312"/>
      <c r="C27" s="312"/>
      <c r="D27" s="313"/>
      <c r="E27" s="313"/>
      <c r="F27" s="313"/>
      <c r="G27" s="313"/>
      <c r="H27" s="313"/>
      <c r="I27" s="313"/>
      <c r="J27" s="313"/>
      <c r="K27" s="313"/>
    </row>
    <row r="28" spans="1:11">
      <c r="A28" s="317"/>
      <c r="B28" s="317"/>
      <c r="C28" s="317"/>
      <c r="D28" s="317"/>
      <c r="E28" s="317"/>
      <c r="F28" s="317"/>
      <c r="G28" s="317"/>
      <c r="H28" s="317"/>
      <c r="I28" s="317"/>
      <c r="J28" s="317"/>
      <c r="K28" s="317"/>
    </row>
    <row r="29" spans="1:11">
      <c r="A29" s="317"/>
      <c r="B29" s="317"/>
      <c r="C29" s="317"/>
      <c r="D29" s="317"/>
      <c r="E29" s="317"/>
      <c r="F29" s="317"/>
      <c r="G29" s="317"/>
      <c r="H29" s="317"/>
      <c r="I29" s="317"/>
      <c r="J29" s="317"/>
      <c r="K29" s="317"/>
    </row>
    <row r="30" spans="1:11">
      <c r="A30" s="318"/>
      <c r="B30" s="318"/>
      <c r="C30" s="318"/>
      <c r="D30" s="317"/>
      <c r="E30" s="317"/>
      <c r="F30" s="317"/>
      <c r="G30" s="317"/>
      <c r="H30" s="317"/>
      <c r="I30" s="317"/>
      <c r="J30" s="317"/>
      <c r="K30" s="317"/>
    </row>
    <row r="31" spans="1:11" ht="15">
      <c r="A31" s="319"/>
      <c r="B31" s="319"/>
      <c r="C31" s="319"/>
      <c r="D31" s="320" t="s">
        <v>107</v>
      </c>
      <c r="E31" s="319"/>
      <c r="F31" s="319"/>
      <c r="G31" s="321"/>
      <c r="H31" s="319"/>
      <c r="I31" s="319"/>
      <c r="J31" s="319"/>
      <c r="K31" s="319"/>
    </row>
    <row r="32" spans="1:11" ht="15">
      <c r="A32" s="319"/>
      <c r="B32" s="319"/>
      <c r="C32" s="319"/>
      <c r="D32" s="319"/>
      <c r="E32" s="322"/>
      <c r="F32" s="319"/>
      <c r="H32" s="322"/>
      <c r="I32" s="322"/>
      <c r="J32" s="323"/>
    </row>
    <row r="33" spans="4:9" ht="15">
      <c r="D33" s="319"/>
      <c r="E33" s="324" t="s">
        <v>262</v>
      </c>
      <c r="F33" s="319"/>
      <c r="H33" s="325" t="s">
        <v>267</v>
      </c>
      <c r="I33" s="325"/>
    </row>
    <row r="34" spans="4:9" ht="15">
      <c r="D34" s="319"/>
      <c r="E34" s="326" t="s">
        <v>139</v>
      </c>
      <c r="F34" s="319"/>
      <c r="H34" s="319" t="s">
        <v>263</v>
      </c>
      <c r="I34" s="319"/>
    </row>
    <row r="35" spans="4:9" ht="15">
      <c r="D35" s="319"/>
      <c r="E35" s="326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35"/>
  <sheetViews>
    <sheetView view="pageBreakPreview" zoomScale="80" zoomScaleSheetLayoutView="80" workbookViewId="0">
      <selection activeCell="I3" sqref="I3"/>
    </sheetView>
  </sheetViews>
  <sheetFormatPr defaultRowHeight="12.75"/>
  <cols>
    <col min="1" max="1" width="11.7109375" style="185" customWidth="1"/>
    <col min="2" max="2" width="21.5703125" style="185" customWidth="1"/>
    <col min="3" max="3" width="19.140625" style="185" customWidth="1"/>
    <col min="4" max="4" width="23.7109375" style="185" customWidth="1"/>
    <col min="5" max="6" width="16.5703125" style="185" bestFit="1" customWidth="1"/>
    <col min="7" max="7" width="17" style="185" customWidth="1"/>
    <col min="8" max="8" width="19" style="185" customWidth="1"/>
    <col min="9" max="9" width="24.42578125" style="185" customWidth="1"/>
    <col min="10" max="16384" width="9.140625" style="185"/>
  </cols>
  <sheetData>
    <row r="1" spans="1:13" customFormat="1" ht="15">
      <c r="A1" s="137" t="s">
        <v>425</v>
      </c>
      <c r="B1" s="138"/>
      <c r="C1" s="138"/>
      <c r="D1" s="138"/>
      <c r="E1" s="138"/>
      <c r="F1" s="138"/>
      <c r="G1" s="138"/>
      <c r="H1" s="144"/>
      <c r="I1" s="78" t="s">
        <v>109</v>
      </c>
    </row>
    <row r="2" spans="1:13" customFormat="1" ht="15">
      <c r="A2" s="105" t="s">
        <v>140</v>
      </c>
      <c r="B2" s="138"/>
      <c r="C2" s="138"/>
      <c r="D2" s="138"/>
      <c r="E2" s="138"/>
      <c r="F2" s="138"/>
      <c r="G2" s="138"/>
      <c r="H2" s="144"/>
      <c r="I2" s="207" t="str">
        <f>'ფორმა N1'!L2</f>
        <v>01.01.20-31.12.20</v>
      </c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85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>
      <c r="A5" s="209" t="str">
        <f>'ფორმა N1'!A5</f>
        <v>მპგ "ერთიანი საქართველო-დემოკრატიული მოძრაობა "</v>
      </c>
      <c r="B5" s="80"/>
      <c r="C5" s="80"/>
      <c r="D5" s="211"/>
      <c r="E5" s="211"/>
      <c r="F5" s="211"/>
      <c r="G5" s="211"/>
      <c r="H5" s="211"/>
      <c r="I5" s="210"/>
    </row>
    <row r="6" spans="1:13" customFormat="1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60">
      <c r="A7" s="147" t="s">
        <v>64</v>
      </c>
      <c r="B7" s="136" t="s">
        <v>365</v>
      </c>
      <c r="C7" s="136" t="s">
        <v>366</v>
      </c>
      <c r="D7" s="136" t="s">
        <v>371</v>
      </c>
      <c r="E7" s="136" t="s">
        <v>372</v>
      </c>
      <c r="F7" s="136" t="s">
        <v>367</v>
      </c>
      <c r="G7" s="136" t="s">
        <v>368</v>
      </c>
      <c r="H7" s="136" t="s">
        <v>379</v>
      </c>
      <c r="I7" s="136" t="s">
        <v>369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7">
        <v>1</v>
      </c>
      <c r="B9" s="26"/>
      <c r="C9" s="26"/>
      <c r="D9" s="26"/>
      <c r="E9" s="26"/>
      <c r="F9" s="206"/>
      <c r="G9" s="206"/>
      <c r="H9" s="206"/>
      <c r="I9" s="26"/>
    </row>
    <row r="10" spans="1:13" customFormat="1" ht="15">
      <c r="A10" s="67">
        <v>2</v>
      </c>
      <c r="B10" s="26"/>
      <c r="C10" s="26"/>
      <c r="D10" s="26"/>
      <c r="E10" s="26"/>
      <c r="F10" s="206"/>
      <c r="G10" s="206"/>
      <c r="H10" s="206"/>
      <c r="I10" s="26"/>
    </row>
    <row r="11" spans="1:13" customFormat="1" ht="15">
      <c r="A11" s="67">
        <v>3</v>
      </c>
      <c r="B11" s="26"/>
      <c r="C11" s="26"/>
      <c r="D11" s="26"/>
      <c r="E11" s="26"/>
      <c r="F11" s="206"/>
      <c r="G11" s="206"/>
      <c r="H11" s="206"/>
      <c r="I11" s="26"/>
    </row>
    <row r="12" spans="1:13" customFormat="1" ht="15">
      <c r="A12" s="67">
        <v>4</v>
      </c>
      <c r="B12" s="26"/>
      <c r="C12" s="26"/>
      <c r="D12" s="26"/>
      <c r="E12" s="26"/>
      <c r="F12" s="206"/>
      <c r="G12" s="206"/>
      <c r="H12" s="206"/>
      <c r="I12" s="26"/>
    </row>
    <row r="13" spans="1:13" customFormat="1" ht="15">
      <c r="A13" s="67">
        <v>5</v>
      </c>
      <c r="B13" s="26"/>
      <c r="C13" s="26"/>
      <c r="D13" s="26"/>
      <c r="E13" s="26"/>
      <c r="F13" s="206"/>
      <c r="G13" s="206"/>
      <c r="H13" s="206"/>
      <c r="I13" s="26"/>
    </row>
    <row r="14" spans="1:13" customFormat="1" ht="15">
      <c r="A14" s="67">
        <v>6</v>
      </c>
      <c r="B14" s="26"/>
      <c r="C14" s="26"/>
      <c r="D14" s="26"/>
      <c r="E14" s="26"/>
      <c r="F14" s="206"/>
      <c r="G14" s="206"/>
      <c r="H14" s="206"/>
      <c r="I14" s="26"/>
    </row>
    <row r="15" spans="1:13" customFormat="1" ht="15">
      <c r="A15" s="67">
        <v>7</v>
      </c>
      <c r="B15" s="26"/>
      <c r="C15" s="26"/>
      <c r="D15" s="26"/>
      <c r="E15" s="26"/>
      <c r="F15" s="206"/>
      <c r="G15" s="206"/>
      <c r="H15" s="206"/>
      <c r="I15" s="26"/>
    </row>
    <row r="16" spans="1:13" customFormat="1" ht="15">
      <c r="A16" s="67">
        <v>8</v>
      </c>
      <c r="B16" s="26"/>
      <c r="C16" s="26"/>
      <c r="D16" s="26"/>
      <c r="E16" s="26"/>
      <c r="F16" s="206"/>
      <c r="G16" s="206"/>
      <c r="H16" s="206"/>
      <c r="I16" s="26"/>
    </row>
    <row r="17" spans="1:9" customFormat="1" ht="15">
      <c r="A17" s="67">
        <v>9</v>
      </c>
      <c r="B17" s="26"/>
      <c r="C17" s="26"/>
      <c r="D17" s="26"/>
      <c r="E17" s="26"/>
      <c r="F17" s="206"/>
      <c r="G17" s="206"/>
      <c r="H17" s="206"/>
      <c r="I17" s="26"/>
    </row>
    <row r="18" spans="1:9" customFormat="1" ht="15">
      <c r="A18" s="67">
        <v>10</v>
      </c>
      <c r="B18" s="26"/>
      <c r="C18" s="26"/>
      <c r="D18" s="26"/>
      <c r="E18" s="26"/>
      <c r="F18" s="206"/>
      <c r="G18" s="206"/>
      <c r="H18" s="206"/>
      <c r="I18" s="26"/>
    </row>
    <row r="19" spans="1:9" customFormat="1" ht="15">
      <c r="A19" s="67">
        <v>11</v>
      </c>
      <c r="B19" s="26"/>
      <c r="C19" s="26"/>
      <c r="D19" s="26"/>
      <c r="E19" s="26"/>
      <c r="F19" s="206"/>
      <c r="G19" s="206"/>
      <c r="H19" s="206"/>
      <c r="I19" s="26"/>
    </row>
    <row r="20" spans="1:9" customFormat="1" ht="15">
      <c r="A20" s="67">
        <v>12</v>
      </c>
      <c r="B20" s="26"/>
      <c r="C20" s="26"/>
      <c r="D20" s="26"/>
      <c r="E20" s="26"/>
      <c r="F20" s="206"/>
      <c r="G20" s="206"/>
      <c r="H20" s="206"/>
      <c r="I20" s="26"/>
    </row>
    <row r="21" spans="1:9" customFormat="1" ht="15">
      <c r="A21" s="67">
        <v>13</v>
      </c>
      <c r="B21" s="26"/>
      <c r="C21" s="26"/>
      <c r="D21" s="26"/>
      <c r="E21" s="26"/>
      <c r="F21" s="206"/>
      <c r="G21" s="206"/>
      <c r="H21" s="206"/>
      <c r="I21" s="26"/>
    </row>
    <row r="22" spans="1:9" customFormat="1" ht="15">
      <c r="A22" s="67">
        <v>14</v>
      </c>
      <c r="B22" s="26"/>
      <c r="C22" s="26"/>
      <c r="D22" s="26"/>
      <c r="E22" s="26"/>
      <c r="F22" s="206"/>
      <c r="G22" s="206"/>
      <c r="H22" s="206"/>
      <c r="I22" s="26"/>
    </row>
    <row r="23" spans="1:9" customFormat="1" ht="15">
      <c r="A23" s="67">
        <v>15</v>
      </c>
      <c r="B23" s="26"/>
      <c r="C23" s="26"/>
      <c r="D23" s="26"/>
      <c r="E23" s="26"/>
      <c r="F23" s="206"/>
      <c r="G23" s="206"/>
      <c r="H23" s="206"/>
      <c r="I23" s="26"/>
    </row>
    <row r="24" spans="1:9" customFormat="1" ht="15">
      <c r="A24" s="67">
        <v>16</v>
      </c>
      <c r="B24" s="26"/>
      <c r="C24" s="26"/>
      <c r="D24" s="26"/>
      <c r="E24" s="26"/>
      <c r="F24" s="206"/>
      <c r="G24" s="206"/>
      <c r="H24" s="206"/>
      <c r="I24" s="26"/>
    </row>
    <row r="25" spans="1:9" customFormat="1" ht="15">
      <c r="A25" s="67">
        <v>17</v>
      </c>
      <c r="B25" s="26"/>
      <c r="C25" s="26"/>
      <c r="D25" s="26"/>
      <c r="E25" s="26"/>
      <c r="F25" s="206"/>
      <c r="G25" s="206"/>
      <c r="H25" s="206"/>
      <c r="I25" s="26"/>
    </row>
    <row r="26" spans="1:9" customFormat="1" ht="15">
      <c r="A26" s="67">
        <v>18</v>
      </c>
      <c r="B26" s="26"/>
      <c r="C26" s="26"/>
      <c r="D26" s="26"/>
      <c r="E26" s="26"/>
      <c r="F26" s="206"/>
      <c r="G26" s="206"/>
      <c r="H26" s="206"/>
      <c r="I26" s="26"/>
    </row>
    <row r="27" spans="1:9" customFormat="1" ht="15">
      <c r="A27" s="67" t="s">
        <v>272</v>
      </c>
      <c r="B27" s="26"/>
      <c r="C27" s="26"/>
      <c r="D27" s="26"/>
      <c r="E27" s="26"/>
      <c r="F27" s="206"/>
      <c r="G27" s="206"/>
      <c r="H27" s="206"/>
      <c r="I27" s="26"/>
    </row>
    <row r="28" spans="1:9">
      <c r="A28" s="213"/>
      <c r="B28" s="213"/>
      <c r="C28" s="213"/>
      <c r="D28" s="213"/>
      <c r="E28" s="213"/>
      <c r="F28" s="213"/>
      <c r="G28" s="213"/>
      <c r="H28" s="213"/>
      <c r="I28" s="213"/>
    </row>
    <row r="29" spans="1:9">
      <c r="A29" s="213"/>
      <c r="B29" s="213"/>
      <c r="C29" s="213"/>
      <c r="D29" s="213"/>
      <c r="E29" s="213"/>
      <c r="F29" s="213"/>
      <c r="G29" s="213"/>
      <c r="H29" s="213"/>
      <c r="I29" s="213"/>
    </row>
    <row r="30" spans="1:9">
      <c r="A30" s="214"/>
      <c r="B30" s="213"/>
      <c r="C30" s="213"/>
      <c r="D30" s="213"/>
      <c r="E30" s="213"/>
      <c r="F30" s="213"/>
      <c r="G30" s="213"/>
      <c r="H30" s="213"/>
      <c r="I30" s="213"/>
    </row>
    <row r="31" spans="1:9" ht="15">
      <c r="A31" s="184"/>
      <c r="B31" s="186" t="s">
        <v>107</v>
      </c>
      <c r="C31" s="184"/>
      <c r="D31" s="184"/>
      <c r="E31" s="187"/>
      <c r="F31" s="184"/>
      <c r="G31" s="184"/>
      <c r="H31" s="184"/>
      <c r="I31" s="184"/>
    </row>
    <row r="32" spans="1:9" ht="15">
      <c r="A32" s="184"/>
      <c r="B32" s="184"/>
      <c r="C32" s="188"/>
      <c r="D32" s="184"/>
      <c r="F32" s="188"/>
      <c r="G32" s="219"/>
    </row>
    <row r="33" spans="2:6" ht="15">
      <c r="B33" s="184"/>
      <c r="C33" s="190" t="s">
        <v>262</v>
      </c>
      <c r="D33" s="184"/>
      <c r="F33" s="191" t="s">
        <v>267</v>
      </c>
    </row>
    <row r="34" spans="2:6" ht="15">
      <c r="B34" s="184"/>
      <c r="C34" s="192" t="s">
        <v>139</v>
      </c>
      <c r="D34" s="184"/>
      <c r="F34" s="184" t="s">
        <v>263</v>
      </c>
    </row>
    <row r="35" spans="2:6" ht="15">
      <c r="B35" s="184"/>
      <c r="C35" s="192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51"/>
  <sheetViews>
    <sheetView view="pageBreakPreview" topLeftCell="A19" zoomScale="80" zoomScaleSheetLayoutView="80" workbookViewId="0">
      <selection activeCell="F37" sqref="F37"/>
    </sheetView>
  </sheetViews>
  <sheetFormatPr defaultRowHeight="15"/>
  <cols>
    <col min="1" max="1" width="10" style="184" customWidth="1"/>
    <col min="2" max="2" width="20.28515625" style="184" customWidth="1"/>
    <col min="3" max="3" width="30" style="184" customWidth="1"/>
    <col min="4" max="4" width="29" style="184" customWidth="1"/>
    <col min="5" max="5" width="22.5703125" style="184" customWidth="1"/>
    <col min="6" max="6" width="20" style="184" customWidth="1"/>
    <col min="7" max="7" width="29.28515625" style="184" customWidth="1"/>
    <col min="8" max="8" width="27.140625" style="184" customWidth="1"/>
    <col min="9" max="9" width="26.42578125" style="184" customWidth="1"/>
    <col min="10" max="10" width="0.5703125" style="184" customWidth="1"/>
    <col min="11" max="16384" width="9.140625" style="184"/>
  </cols>
  <sheetData>
    <row r="1" spans="1:10">
      <c r="A1" s="74" t="s">
        <v>384</v>
      </c>
      <c r="B1" s="76"/>
      <c r="C1" s="76"/>
      <c r="D1" s="76"/>
      <c r="E1" s="76"/>
      <c r="F1" s="76"/>
      <c r="G1" s="76"/>
      <c r="H1" s="76"/>
      <c r="I1" s="163" t="s">
        <v>197</v>
      </c>
      <c r="J1" s="164"/>
    </row>
    <row r="2" spans="1:10">
      <c r="A2" s="76" t="s">
        <v>140</v>
      </c>
      <c r="B2" s="76"/>
      <c r="C2" s="76"/>
      <c r="D2" s="76"/>
      <c r="E2" s="76"/>
      <c r="F2" s="76"/>
      <c r="G2" s="76"/>
      <c r="H2" s="76"/>
      <c r="I2" s="165" t="str">
        <f>'ფორმა N1'!L2</f>
        <v>01.01.20-31.12.20</v>
      </c>
      <c r="J2" s="164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4"/>
    </row>
    <row r="4" spans="1:10">
      <c r="A4" s="77" t="str">
        <f>'[4]ფორმა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209" t="str">
        <f>'ფორმა N1'!A5</f>
        <v>მპგ "ერთიანი საქართველო-დემოკრატიული მოძრაობა "</v>
      </c>
      <c r="B5" s="209"/>
      <c r="C5" s="209"/>
      <c r="D5" s="209"/>
      <c r="E5" s="209"/>
      <c r="F5" s="209"/>
      <c r="G5" s="209"/>
      <c r="H5" s="209"/>
      <c r="I5" s="209"/>
      <c r="J5" s="191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6" t="s">
        <v>64</v>
      </c>
      <c r="B8" s="288" t="s">
        <v>362</v>
      </c>
      <c r="C8" s="289" t="s">
        <v>404</v>
      </c>
      <c r="D8" s="289" t="s">
        <v>405</v>
      </c>
      <c r="E8" s="289" t="s">
        <v>363</v>
      </c>
      <c r="F8" s="289" t="s">
        <v>376</v>
      </c>
      <c r="G8" s="289" t="s">
        <v>377</v>
      </c>
      <c r="H8" s="289" t="s">
        <v>409</v>
      </c>
      <c r="I8" s="167" t="s">
        <v>378</v>
      </c>
      <c r="J8" s="105"/>
    </row>
    <row r="9" spans="1:10" s="27" customFormat="1">
      <c r="A9" s="169">
        <v>1</v>
      </c>
      <c r="B9" s="356">
        <v>41543</v>
      </c>
      <c r="C9" s="350" t="s">
        <v>514</v>
      </c>
      <c r="D9" s="350">
        <v>204488081</v>
      </c>
      <c r="E9" s="173" t="s">
        <v>515</v>
      </c>
      <c r="F9" s="173"/>
      <c r="G9" s="173">
        <v>1791</v>
      </c>
      <c r="H9" s="173"/>
      <c r="I9" s="173">
        <v>1791</v>
      </c>
    </row>
    <row r="10" spans="1:10" s="27" customFormat="1">
      <c r="A10" s="169">
        <v>2</v>
      </c>
      <c r="B10" s="356">
        <v>41531</v>
      </c>
      <c r="C10" s="174" t="s">
        <v>516</v>
      </c>
      <c r="D10" s="350">
        <v>36001003914</v>
      </c>
      <c r="E10" s="359" t="s">
        <v>517</v>
      </c>
      <c r="F10" s="173">
        <v>438</v>
      </c>
      <c r="G10" s="173">
        <v>438</v>
      </c>
      <c r="H10" s="173"/>
      <c r="I10" s="173">
        <v>438</v>
      </c>
    </row>
    <row r="11" spans="1:10" s="27" customFormat="1">
      <c r="A11" s="169">
        <v>3</v>
      </c>
      <c r="B11" s="360">
        <v>41527</v>
      </c>
      <c r="C11" s="174" t="s">
        <v>518</v>
      </c>
      <c r="D11" s="361">
        <v>3001011884</v>
      </c>
      <c r="E11" s="359" t="s">
        <v>517</v>
      </c>
      <c r="F11" s="173">
        <v>300</v>
      </c>
      <c r="G11" s="173">
        <v>600</v>
      </c>
      <c r="H11" s="173">
        <v>600</v>
      </c>
      <c r="I11" s="173">
        <v>300</v>
      </c>
    </row>
    <row r="12" spans="1:10" s="27" customFormat="1" ht="30">
      <c r="A12" s="169">
        <v>4</v>
      </c>
      <c r="B12" s="357"/>
      <c r="C12" s="174" t="s">
        <v>519</v>
      </c>
      <c r="D12" s="350">
        <v>205246857</v>
      </c>
      <c r="E12" s="173" t="s">
        <v>520</v>
      </c>
      <c r="F12" s="173"/>
      <c r="G12" s="173"/>
      <c r="H12" s="173"/>
      <c r="I12" s="173">
        <v>195486.98</v>
      </c>
    </row>
    <row r="13" spans="1:10" s="27" customFormat="1">
      <c r="A13" s="169">
        <v>5</v>
      </c>
      <c r="B13" s="357"/>
      <c r="C13" s="174" t="s">
        <v>521</v>
      </c>
      <c r="D13" s="352">
        <v>205075014</v>
      </c>
      <c r="E13" s="358" t="s">
        <v>522</v>
      </c>
      <c r="F13" s="173"/>
      <c r="G13" s="173"/>
      <c r="H13" s="173"/>
      <c r="I13" s="173">
        <v>4130</v>
      </c>
    </row>
    <row r="14" spans="1:10" s="27" customFormat="1" ht="30">
      <c r="A14" s="169">
        <v>6</v>
      </c>
      <c r="B14" s="357"/>
      <c r="C14" s="177" t="s">
        <v>523</v>
      </c>
      <c r="D14" s="177">
        <v>204876606</v>
      </c>
      <c r="E14" s="176" t="s">
        <v>524</v>
      </c>
      <c r="F14" s="176"/>
      <c r="G14" s="176"/>
      <c r="H14" s="249"/>
      <c r="I14" s="173">
        <v>687.11</v>
      </c>
    </row>
    <row r="15" spans="1:10" s="27" customFormat="1" ht="45">
      <c r="A15" s="169">
        <v>7</v>
      </c>
      <c r="B15" s="357">
        <v>43019</v>
      </c>
      <c r="C15" s="174" t="s">
        <v>525</v>
      </c>
      <c r="D15" s="174">
        <v>215113552</v>
      </c>
      <c r="E15" s="173" t="s">
        <v>526</v>
      </c>
      <c r="F15" s="173">
        <v>500</v>
      </c>
      <c r="G15" s="173"/>
      <c r="H15" s="173"/>
      <c r="I15" s="173">
        <v>500</v>
      </c>
    </row>
    <row r="16" spans="1:10" s="27" customFormat="1" ht="30">
      <c r="A16" s="169">
        <v>8</v>
      </c>
      <c r="B16" s="357"/>
      <c r="C16" s="351" t="s">
        <v>527</v>
      </c>
      <c r="D16" s="351">
        <v>415080227</v>
      </c>
      <c r="E16" s="249" t="s">
        <v>528</v>
      </c>
      <c r="F16" s="249"/>
      <c r="G16" s="173">
        <v>1880</v>
      </c>
      <c r="H16" s="249"/>
      <c r="I16" s="173">
        <v>710</v>
      </c>
    </row>
    <row r="17" spans="1:10" s="27" customFormat="1" ht="30">
      <c r="A17" s="169">
        <v>9</v>
      </c>
      <c r="B17" s="357"/>
      <c r="C17" s="352" t="s">
        <v>529</v>
      </c>
      <c r="D17" s="352">
        <v>202943182</v>
      </c>
      <c r="E17" s="353" t="s">
        <v>530</v>
      </c>
      <c r="F17" s="353"/>
      <c r="G17" s="354"/>
      <c r="H17" s="353"/>
      <c r="I17" s="355">
        <v>0</v>
      </c>
    </row>
    <row r="18" spans="1:10">
      <c r="A18" s="169">
        <v>10</v>
      </c>
      <c r="B18" s="197"/>
      <c r="C18" s="174"/>
      <c r="D18" s="174"/>
      <c r="E18" s="173"/>
      <c r="F18" s="173"/>
      <c r="G18" s="173"/>
      <c r="H18" s="173"/>
      <c r="I18" s="173"/>
      <c r="J18" s="105"/>
    </row>
    <row r="19" spans="1:10">
      <c r="A19" s="169">
        <v>11</v>
      </c>
      <c r="B19" s="197"/>
      <c r="C19" s="177"/>
      <c r="D19" s="177"/>
      <c r="E19" s="176"/>
      <c r="F19" s="176"/>
      <c r="G19" s="176"/>
      <c r="H19" s="249"/>
      <c r="I19" s="173"/>
      <c r="J19" s="105"/>
    </row>
    <row r="20" spans="1:10">
      <c r="A20" s="169">
        <v>12</v>
      </c>
      <c r="B20" s="197"/>
      <c r="C20" s="177"/>
      <c r="D20" s="177"/>
      <c r="E20" s="176"/>
      <c r="F20" s="176"/>
      <c r="G20" s="176"/>
      <c r="H20" s="249"/>
      <c r="I20" s="173"/>
      <c r="J20" s="105"/>
    </row>
    <row r="21" spans="1:10">
      <c r="A21" s="169">
        <v>13</v>
      </c>
      <c r="B21" s="197"/>
      <c r="C21" s="174"/>
      <c r="D21" s="174"/>
      <c r="E21" s="173"/>
      <c r="F21" s="173"/>
      <c r="G21" s="173"/>
      <c r="H21" s="173"/>
      <c r="I21" s="173"/>
      <c r="J21" s="105"/>
    </row>
    <row r="22" spans="1:10">
      <c r="A22" s="169">
        <v>14</v>
      </c>
      <c r="B22" s="197"/>
      <c r="C22" s="174"/>
      <c r="D22" s="174"/>
      <c r="E22" s="173"/>
      <c r="F22" s="173"/>
      <c r="G22" s="173"/>
      <c r="H22" s="173"/>
      <c r="I22" s="173"/>
      <c r="J22" s="105"/>
    </row>
    <row r="23" spans="1:10">
      <c r="A23" s="169">
        <v>15</v>
      </c>
      <c r="B23" s="197"/>
      <c r="C23" s="174"/>
      <c r="D23" s="174"/>
      <c r="E23" s="173"/>
      <c r="F23" s="173"/>
      <c r="G23" s="173"/>
      <c r="H23" s="173"/>
      <c r="I23" s="173"/>
      <c r="J23" s="105"/>
    </row>
    <row r="24" spans="1:10">
      <c r="A24" s="169">
        <v>16</v>
      </c>
      <c r="B24" s="197"/>
      <c r="C24" s="174"/>
      <c r="D24" s="174"/>
      <c r="E24" s="173"/>
      <c r="F24" s="173"/>
      <c r="G24" s="173"/>
      <c r="H24" s="173"/>
      <c r="I24" s="173"/>
      <c r="J24" s="105"/>
    </row>
    <row r="25" spans="1:10">
      <c r="A25" s="169">
        <v>17</v>
      </c>
      <c r="B25" s="197"/>
      <c r="C25" s="174"/>
      <c r="D25" s="174"/>
      <c r="E25" s="173"/>
      <c r="F25" s="173"/>
      <c r="G25" s="173"/>
      <c r="H25" s="173"/>
      <c r="I25" s="173"/>
      <c r="J25" s="105"/>
    </row>
    <row r="26" spans="1:10">
      <c r="A26" s="169">
        <v>18</v>
      </c>
      <c r="B26" s="197"/>
      <c r="C26" s="174"/>
      <c r="D26" s="174"/>
      <c r="E26" s="173"/>
      <c r="F26" s="173"/>
      <c r="G26" s="173"/>
      <c r="H26" s="173"/>
      <c r="I26" s="173"/>
      <c r="J26" s="105"/>
    </row>
    <row r="27" spans="1:10">
      <c r="A27" s="169">
        <v>19</v>
      </c>
      <c r="B27" s="197"/>
      <c r="C27" s="174"/>
      <c r="D27" s="174"/>
      <c r="E27" s="173"/>
      <c r="F27" s="173"/>
      <c r="G27" s="173"/>
      <c r="H27" s="173"/>
      <c r="I27" s="173"/>
      <c r="J27" s="105"/>
    </row>
    <row r="28" spans="1:10">
      <c r="A28" s="169">
        <v>20</v>
      </c>
      <c r="B28" s="197"/>
      <c r="C28" s="174"/>
      <c r="D28" s="174"/>
      <c r="E28" s="173"/>
      <c r="F28" s="173"/>
      <c r="G28" s="173"/>
      <c r="H28" s="173"/>
      <c r="I28" s="173"/>
      <c r="J28" s="105"/>
    </row>
    <row r="29" spans="1:10">
      <c r="A29" s="169">
        <v>21</v>
      </c>
      <c r="B29" s="197"/>
      <c r="C29" s="177"/>
      <c r="D29" s="177"/>
      <c r="E29" s="176"/>
      <c r="F29" s="176"/>
      <c r="G29" s="176"/>
      <c r="H29" s="249"/>
      <c r="I29" s="173"/>
      <c r="J29" s="105"/>
    </row>
    <row r="30" spans="1:10">
      <c r="A30" s="169">
        <v>22</v>
      </c>
      <c r="B30" s="197"/>
      <c r="C30" s="177"/>
      <c r="D30" s="177"/>
      <c r="E30" s="176"/>
      <c r="F30" s="176"/>
      <c r="G30" s="176"/>
      <c r="H30" s="249"/>
      <c r="I30" s="173"/>
      <c r="J30" s="105"/>
    </row>
    <row r="31" spans="1:10">
      <c r="A31" s="169">
        <v>23</v>
      </c>
      <c r="B31" s="197"/>
      <c r="C31" s="177"/>
      <c r="D31" s="177"/>
      <c r="E31" s="176"/>
      <c r="F31" s="176"/>
      <c r="G31" s="176"/>
      <c r="H31" s="249"/>
      <c r="I31" s="173"/>
      <c r="J31" s="105"/>
    </row>
    <row r="32" spans="1:10">
      <c r="A32" s="169">
        <v>24</v>
      </c>
      <c r="B32" s="197"/>
      <c r="C32" s="177"/>
      <c r="D32" s="177"/>
      <c r="E32" s="176"/>
      <c r="F32" s="176"/>
      <c r="G32" s="176"/>
      <c r="H32" s="249"/>
      <c r="I32" s="173"/>
      <c r="J32" s="105"/>
    </row>
    <row r="33" spans="1:12">
      <c r="A33" s="169">
        <v>25</v>
      </c>
      <c r="B33" s="197"/>
      <c r="C33" s="177"/>
      <c r="D33" s="177"/>
      <c r="E33" s="176"/>
      <c r="F33" s="176"/>
      <c r="G33" s="176"/>
      <c r="H33" s="249"/>
      <c r="I33" s="173"/>
      <c r="J33" s="105"/>
    </row>
    <row r="34" spans="1:12">
      <c r="A34" s="169">
        <v>26</v>
      </c>
      <c r="B34" s="197"/>
      <c r="C34" s="177"/>
      <c r="D34" s="177"/>
      <c r="E34" s="176"/>
      <c r="F34" s="176"/>
      <c r="G34" s="176"/>
      <c r="H34" s="249"/>
      <c r="I34" s="173"/>
      <c r="J34" s="105"/>
    </row>
    <row r="35" spans="1:12">
      <c r="A35" s="169">
        <v>27</v>
      </c>
      <c r="B35" s="197"/>
      <c r="C35" s="177"/>
      <c r="D35" s="177"/>
      <c r="E35" s="176"/>
      <c r="F35" s="176"/>
      <c r="G35" s="176"/>
      <c r="H35" s="249"/>
      <c r="I35" s="173"/>
      <c r="J35" s="105"/>
    </row>
    <row r="36" spans="1:12">
      <c r="A36" s="169">
        <v>28</v>
      </c>
      <c r="B36" s="197"/>
      <c r="C36" s="177"/>
      <c r="D36" s="177"/>
      <c r="E36" s="176"/>
      <c r="F36" s="176"/>
      <c r="G36" s="176"/>
      <c r="H36" s="249"/>
      <c r="I36" s="173"/>
      <c r="J36" s="105"/>
    </row>
    <row r="37" spans="1:12">
      <c r="A37" s="169">
        <v>29</v>
      </c>
      <c r="B37" s="197"/>
      <c r="C37" s="177"/>
      <c r="D37" s="177"/>
      <c r="E37" s="176"/>
      <c r="F37" s="176"/>
      <c r="G37" s="176"/>
      <c r="H37" s="249"/>
      <c r="I37" s="173"/>
      <c r="J37" s="105"/>
    </row>
    <row r="38" spans="1:12">
      <c r="A38" s="169" t="s">
        <v>272</v>
      </c>
      <c r="B38" s="197"/>
      <c r="C38" s="177"/>
      <c r="D38" s="177"/>
      <c r="E38" s="176"/>
      <c r="F38" s="176"/>
      <c r="G38" s="250"/>
      <c r="H38" s="259" t="s">
        <v>397</v>
      </c>
      <c r="I38" s="292">
        <f>SUM(I9:I37)</f>
        <v>204043.09</v>
      </c>
      <c r="J38" s="105"/>
    </row>
    <row r="40" spans="1:12">
      <c r="A40" s="184" t="s">
        <v>426</v>
      </c>
    </row>
    <row r="42" spans="1:12">
      <c r="B42" s="186" t="s">
        <v>107</v>
      </c>
      <c r="F42" s="187"/>
    </row>
    <row r="43" spans="1:12">
      <c r="F43" s="185"/>
      <c r="I43" s="185"/>
      <c r="J43" s="185"/>
      <c r="K43" s="185"/>
      <c r="L43" s="185"/>
    </row>
    <row r="44" spans="1:12">
      <c r="C44" s="188"/>
      <c r="F44" s="188"/>
      <c r="G44" s="188"/>
      <c r="H44" s="191"/>
      <c r="I44" s="189"/>
      <c r="J44" s="185"/>
      <c r="K44" s="185"/>
      <c r="L44" s="185"/>
    </row>
    <row r="45" spans="1:12">
      <c r="A45" s="185"/>
      <c r="C45" s="190" t="s">
        <v>262</v>
      </c>
      <c r="F45" s="191" t="s">
        <v>267</v>
      </c>
      <c r="G45" s="190"/>
      <c r="H45" s="190"/>
      <c r="I45" s="189"/>
      <c r="J45" s="185"/>
      <c r="K45" s="185"/>
      <c r="L45" s="185"/>
    </row>
    <row r="46" spans="1:12">
      <c r="A46" s="185"/>
      <c r="C46" s="192" t="s">
        <v>139</v>
      </c>
      <c r="F46" s="184" t="s">
        <v>263</v>
      </c>
      <c r="I46" s="185"/>
      <c r="J46" s="185"/>
      <c r="K46" s="185"/>
      <c r="L46" s="185"/>
    </row>
    <row r="47" spans="1:12" s="185" customFormat="1">
      <c r="B47" s="184"/>
      <c r="C47" s="192"/>
      <c r="G47" s="192"/>
      <c r="H47" s="192"/>
    </row>
    <row r="48" spans="1:12" s="185" customFormat="1" ht="12.75"/>
    <row r="49" s="185" customFormat="1" ht="12.75"/>
    <row r="50" s="185" customFormat="1" ht="12.75"/>
    <row r="51" s="185" customFormat="1" ht="12.75"/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12:B38"/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9:B11">
      <formula1>40543</formula1>
      <formula2>42004</formula2>
    </dataValidation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zoomScaleSheetLayoutView="100" workbookViewId="0">
      <selection activeCell="C17" sqref="C17"/>
    </sheetView>
  </sheetViews>
  <sheetFormatPr defaultRowHeight="12.75"/>
  <cols>
    <col min="1" max="1" width="7.28515625" style="200" customWidth="1"/>
    <col min="2" max="2" width="57.28515625" style="200" customWidth="1"/>
    <col min="3" max="3" width="24.140625" style="200" customWidth="1"/>
    <col min="4" max="16384" width="9.140625" style="200"/>
  </cols>
  <sheetData>
    <row r="1" spans="1:3" s="6" customFormat="1" ht="18.75" customHeight="1">
      <c r="A1" s="880" t="s">
        <v>492</v>
      </c>
      <c r="B1" s="880"/>
      <c r="C1" s="297" t="s">
        <v>109</v>
      </c>
    </row>
    <row r="2" spans="1:3" s="6" customFormat="1" ht="15">
      <c r="A2" s="880"/>
      <c r="B2" s="880"/>
      <c r="C2" s="294" t="str">
        <f>'ფორმა N1'!L2</f>
        <v>01.01.20-31.12.20</v>
      </c>
    </row>
    <row r="3" spans="1:3" s="6" customFormat="1" ht="15">
      <c r="A3" s="327" t="s">
        <v>140</v>
      </c>
      <c r="B3" s="295"/>
      <c r="C3" s="296"/>
    </row>
    <row r="4" spans="1:3" s="6" customFormat="1" ht="15">
      <c r="A4" s="114"/>
      <c r="B4" s="295"/>
      <c r="C4" s="296"/>
    </row>
    <row r="5" spans="1:3" s="21" customFormat="1" ht="15">
      <c r="A5" s="881" t="s">
        <v>268</v>
      </c>
      <c r="B5" s="881"/>
      <c r="C5" s="114"/>
    </row>
    <row r="6" spans="1:3" s="21" customFormat="1" ht="15">
      <c r="A6" s="882" t="str">
        <f>'ფორმა N1'!A5</f>
        <v>მპგ "ერთიანი საქართველო-დემოკრატიული მოძრაობა "</v>
      </c>
      <c r="B6" s="882"/>
      <c r="C6" s="114"/>
    </row>
    <row r="7" spans="1:3">
      <c r="A7" s="328"/>
      <c r="B7" s="328"/>
      <c r="C7" s="328"/>
    </row>
    <row r="8" spans="1:3">
      <c r="A8" s="328"/>
      <c r="B8" s="328"/>
      <c r="C8" s="328"/>
    </row>
    <row r="9" spans="1:3" ht="30" customHeight="1">
      <c r="A9" s="329" t="s">
        <v>64</v>
      </c>
      <c r="B9" s="329" t="s">
        <v>11</v>
      </c>
      <c r="C9" s="330" t="s">
        <v>9</v>
      </c>
    </row>
    <row r="10" spans="1:3" ht="15">
      <c r="A10" s="331">
        <v>1</v>
      </c>
      <c r="B10" s="332" t="s">
        <v>57</v>
      </c>
      <c r="C10" s="347">
        <f>'ფორმა N4'!D11+'ფორმა N5'!D9+'ფორმა N6'!D10</f>
        <v>1052065.81</v>
      </c>
    </row>
    <row r="11" spans="1:3" ht="15">
      <c r="A11" s="334">
        <v>1.1000000000000001</v>
      </c>
      <c r="B11" s="332" t="s">
        <v>493</v>
      </c>
      <c r="C11" s="348">
        <f>'ფორმა N4'!D39+'ფორმა N5'!D37</f>
        <v>152707.9</v>
      </c>
    </row>
    <row r="12" spans="1:3" ht="15">
      <c r="A12" s="335" t="s">
        <v>30</v>
      </c>
      <c r="B12" s="332" t="s">
        <v>494</v>
      </c>
      <c r="C12" s="348">
        <f>'ფორმა N4'!D40+'ფორმა N5'!D38</f>
        <v>0</v>
      </c>
    </row>
    <row r="13" spans="1:3" ht="15">
      <c r="A13" s="334">
        <v>1.2</v>
      </c>
      <c r="B13" s="332" t="s">
        <v>58</v>
      </c>
      <c r="C13" s="348">
        <f>'ფორმა N4'!D12+'ფორმა N5'!D10</f>
        <v>513487.5</v>
      </c>
    </row>
    <row r="14" spans="1:3" ht="15">
      <c r="A14" s="334">
        <v>1.3</v>
      </c>
      <c r="B14" s="332" t="s">
        <v>495</v>
      </c>
      <c r="C14" s="348">
        <f>'ფორმა N4'!D17+'ფორმა N5'!D15+'ფორმა N6'!D17</f>
        <v>11100</v>
      </c>
    </row>
    <row r="15" spans="1:3" ht="15">
      <c r="A15" s="879"/>
      <c r="B15" s="879"/>
      <c r="C15" s="879"/>
    </row>
    <row r="16" spans="1:3" ht="30" customHeight="1">
      <c r="A16" s="329" t="s">
        <v>64</v>
      </c>
      <c r="B16" s="329" t="s">
        <v>243</v>
      </c>
      <c r="C16" s="330" t="s">
        <v>67</v>
      </c>
    </row>
    <row r="17" spans="1:4" ht="15">
      <c r="A17" s="331">
        <v>2</v>
      </c>
      <c r="B17" s="332" t="s">
        <v>496</v>
      </c>
      <c r="C17" s="333">
        <f>'ფორმა N2'!D9+'ფორმა N2'!C26+'ფორმა N3'!D9+'ფორმა N3'!C26</f>
        <v>1059541.5</v>
      </c>
    </row>
    <row r="18" spans="1:4" ht="15">
      <c r="A18" s="336">
        <v>2.1</v>
      </c>
      <c r="B18" s="332" t="s">
        <v>497</v>
      </c>
      <c r="C18" s="332">
        <f>'ფორმა N2'!D17+'ფორმა N3'!D17</f>
        <v>618283.59</v>
      </c>
    </row>
    <row r="19" spans="1:4" ht="15">
      <c r="A19" s="336">
        <v>2.2000000000000002</v>
      </c>
      <c r="B19" s="332" t="s">
        <v>498</v>
      </c>
      <c r="C19" s="332">
        <f>'ფორმა N2'!D18+'ფორმა N3'!D18</f>
        <v>77763.91</v>
      </c>
    </row>
    <row r="20" spans="1:4" ht="15">
      <c r="A20" s="336">
        <v>2.2999999999999998</v>
      </c>
      <c r="B20" s="332" t="s">
        <v>499</v>
      </c>
      <c r="C20" s="337">
        <f>SUM(C21:C25)</f>
        <v>361640</v>
      </c>
    </row>
    <row r="21" spans="1:4" ht="15">
      <c r="A21" s="335" t="s">
        <v>500</v>
      </c>
      <c r="B21" s="338" t="s">
        <v>501</v>
      </c>
      <c r="C21" s="332">
        <f>'ფორმა N2'!D13+'ფორმა N3'!D13</f>
        <v>361640</v>
      </c>
    </row>
    <row r="22" spans="1:4" ht="15">
      <c r="A22" s="335" t="s">
        <v>502</v>
      </c>
      <c r="B22" s="338" t="s">
        <v>503</v>
      </c>
      <c r="C22" s="332">
        <f>'ფორმა N2'!C27+'ფორმა N3'!C27</f>
        <v>0</v>
      </c>
    </row>
    <row r="23" spans="1:4" ht="15">
      <c r="A23" s="335" t="s">
        <v>504</v>
      </c>
      <c r="B23" s="338" t="s">
        <v>505</v>
      </c>
      <c r="C23" s="332">
        <f>'ფორმა N2'!D14+'ფორმა N3'!D14</f>
        <v>0</v>
      </c>
    </row>
    <row r="24" spans="1:4" ht="15">
      <c r="A24" s="335" t="s">
        <v>506</v>
      </c>
      <c r="B24" s="338" t="s">
        <v>507</v>
      </c>
      <c r="C24" s="332">
        <f>'ფორმა N2'!C31+'ფორმა N3'!C31</f>
        <v>0</v>
      </c>
    </row>
    <row r="25" spans="1:4" ht="15">
      <c r="A25" s="335" t="s">
        <v>508</v>
      </c>
      <c r="B25" s="338" t="s">
        <v>509</v>
      </c>
      <c r="C25" s="332">
        <f>'ფორმა N2'!D11+'ფორმა N3'!D11</f>
        <v>0</v>
      </c>
    </row>
    <row r="26" spans="1:4" ht="15">
      <c r="A26" s="345"/>
      <c r="B26" s="344"/>
      <c r="C26" s="343"/>
    </row>
    <row r="27" spans="1:4" ht="15">
      <c r="A27" s="345"/>
      <c r="B27" s="344"/>
      <c r="C27" s="343"/>
    </row>
    <row r="28" spans="1:4" ht="15">
      <c r="A28" s="21"/>
      <c r="B28" s="21"/>
      <c r="C28" s="21"/>
      <c r="D28" s="342"/>
    </row>
    <row r="29" spans="1:4" ht="15">
      <c r="A29" s="198" t="s">
        <v>107</v>
      </c>
      <c r="B29" s="21"/>
      <c r="C29" s="21"/>
      <c r="D29" s="342"/>
    </row>
    <row r="30" spans="1:4" ht="15">
      <c r="A30" s="21"/>
      <c r="B30" s="21"/>
      <c r="C30" s="21"/>
      <c r="D30" s="342"/>
    </row>
    <row r="31" spans="1:4" ht="15">
      <c r="A31" s="21"/>
      <c r="B31" s="21"/>
      <c r="C31" s="21"/>
      <c r="D31" s="341"/>
    </row>
    <row r="32" spans="1:4" ht="15">
      <c r="B32" s="198" t="s">
        <v>265</v>
      </c>
      <c r="C32" s="21"/>
      <c r="D32" s="341"/>
    </row>
    <row r="33" spans="2:4" ht="15">
      <c r="B33" s="21" t="s">
        <v>264</v>
      </c>
      <c r="C33" s="21"/>
      <c r="D33" s="341"/>
    </row>
    <row r="34" spans="2:4">
      <c r="B34" s="340" t="s">
        <v>139</v>
      </c>
      <c r="D34" s="339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218</v>
      </c>
      <c r="C1" t="s">
        <v>198</v>
      </c>
      <c r="E1" t="s">
        <v>225</v>
      </c>
      <c r="G1" t="s">
        <v>234</v>
      </c>
    </row>
    <row r="2" spans="1:7" ht="15">
      <c r="A2" s="63">
        <v>40907</v>
      </c>
      <c r="C2" t="s">
        <v>199</v>
      </c>
      <c r="E2" t="s">
        <v>230</v>
      </c>
      <c r="G2" s="65" t="s">
        <v>235</v>
      </c>
    </row>
    <row r="3" spans="1:7" ht="15">
      <c r="A3" s="63">
        <v>40908</v>
      </c>
      <c r="C3" t="s">
        <v>200</v>
      </c>
      <c r="E3" t="s">
        <v>231</v>
      </c>
      <c r="G3" s="65" t="s">
        <v>236</v>
      </c>
    </row>
    <row r="4" spans="1:7" ht="15">
      <c r="A4" s="63">
        <v>40909</v>
      </c>
      <c r="C4" t="s">
        <v>201</v>
      </c>
      <c r="E4" t="s">
        <v>232</v>
      </c>
      <c r="G4" s="65" t="s">
        <v>237</v>
      </c>
    </row>
    <row r="5" spans="1:7">
      <c r="A5" s="63">
        <v>40910</v>
      </c>
      <c r="C5" t="s">
        <v>202</v>
      </c>
      <c r="E5" t="s">
        <v>233</v>
      </c>
    </row>
    <row r="6" spans="1:7">
      <c r="A6" s="63">
        <v>40911</v>
      </c>
      <c r="C6" t="s">
        <v>203</v>
      </c>
    </row>
    <row r="7" spans="1:7">
      <c r="A7" s="63">
        <v>40912</v>
      </c>
      <c r="C7" t="s">
        <v>204</v>
      </c>
    </row>
    <row r="8" spans="1:7">
      <c r="A8" s="63">
        <v>40913</v>
      </c>
      <c r="C8" t="s">
        <v>205</v>
      </c>
    </row>
    <row r="9" spans="1:7">
      <c r="A9" s="63">
        <v>40914</v>
      </c>
      <c r="C9" t="s">
        <v>206</v>
      </c>
    </row>
    <row r="10" spans="1:7">
      <c r="A10" s="63">
        <v>40915</v>
      </c>
      <c r="C10" t="s">
        <v>207</v>
      </c>
    </row>
    <row r="11" spans="1:7">
      <c r="A11" s="63">
        <v>40916</v>
      </c>
      <c r="C11" t="s">
        <v>208</v>
      </c>
    </row>
    <row r="12" spans="1:7">
      <c r="A12" s="63">
        <v>40917</v>
      </c>
      <c r="C12" t="s">
        <v>209</v>
      </c>
    </row>
    <row r="13" spans="1:7">
      <c r="A13" s="63">
        <v>40918</v>
      </c>
      <c r="C13" t="s">
        <v>210</v>
      </c>
    </row>
    <row r="14" spans="1:7">
      <c r="A14" s="63">
        <v>40919</v>
      </c>
      <c r="C14" t="s">
        <v>211</v>
      </c>
    </row>
    <row r="15" spans="1:7">
      <c r="A15" s="63">
        <v>40920</v>
      </c>
      <c r="C15" t="s">
        <v>212</v>
      </c>
    </row>
    <row r="16" spans="1:7">
      <c r="A16" s="63">
        <v>40921</v>
      </c>
      <c r="C16" t="s">
        <v>213</v>
      </c>
    </row>
    <row r="17" spans="1:3">
      <c r="A17" s="63">
        <v>40922</v>
      </c>
      <c r="C17" t="s">
        <v>214</v>
      </c>
    </row>
    <row r="18" spans="1:3">
      <c r="A18" s="63">
        <v>40923</v>
      </c>
      <c r="C18" t="s">
        <v>215</v>
      </c>
    </row>
    <row r="19" spans="1:3">
      <c r="A19" s="63">
        <v>40924</v>
      </c>
      <c r="C19" t="s">
        <v>216</v>
      </c>
    </row>
    <row r="20" spans="1:3">
      <c r="A20" s="63">
        <v>40925</v>
      </c>
      <c r="C20" t="s">
        <v>217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tabColor rgb="FF92D050"/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42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266</v>
      </c>
      <c r="B1" s="238"/>
      <c r="C1" s="857" t="s">
        <v>109</v>
      </c>
      <c r="D1" s="857"/>
      <c r="E1" s="113"/>
    </row>
    <row r="2" spans="1:12" s="6" customFormat="1">
      <c r="A2" s="76" t="s">
        <v>140</v>
      </c>
      <c r="B2" s="238"/>
      <c r="C2" s="858" t="str">
        <f>'ფორმა N1'!L2</f>
        <v>01.01.20-31.12.20</v>
      </c>
      <c r="D2" s="859"/>
      <c r="E2" s="113"/>
    </row>
    <row r="3" spans="1:12" s="6" customFormat="1">
      <c r="A3" s="76"/>
      <c r="B3" s="238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39"/>
      <c r="C4" s="76"/>
      <c r="D4" s="76"/>
      <c r="E4" s="108"/>
      <c r="L4" s="6"/>
    </row>
    <row r="5" spans="1:12" s="2" customFormat="1">
      <c r="A5" s="119" t="str">
        <f>'ფორმა N1'!A5</f>
        <v>მპგ "ერთიანი საქართველო-დემოკრატიული მოძრაობა "</v>
      </c>
      <c r="B5" s="240"/>
      <c r="C5" s="60"/>
      <c r="D5" s="60"/>
      <c r="E5" s="108"/>
    </row>
    <row r="6" spans="1:12" s="2" customFormat="1">
      <c r="A6" s="77"/>
      <c r="B6" s="239"/>
      <c r="C6" s="76"/>
      <c r="D6" s="76"/>
      <c r="E6" s="108"/>
    </row>
    <row r="7" spans="1:12" s="6" customFormat="1" ht="18">
      <c r="A7" s="100"/>
      <c r="B7" s="112"/>
      <c r="C7" s="78"/>
      <c r="D7" s="78"/>
      <c r="E7" s="113"/>
    </row>
    <row r="8" spans="1:12" s="6" customFormat="1" ht="30">
      <c r="A8" s="106" t="s">
        <v>64</v>
      </c>
      <c r="B8" s="79" t="s">
        <v>243</v>
      </c>
      <c r="C8" s="79" t="s">
        <v>66</v>
      </c>
      <c r="D8" s="79" t="s">
        <v>67</v>
      </c>
      <c r="E8" s="113"/>
      <c r="F8" s="20"/>
    </row>
    <row r="9" spans="1:12" s="7" customFormat="1">
      <c r="A9" s="225">
        <v>1</v>
      </c>
      <c r="B9" s="225" t="s">
        <v>65</v>
      </c>
      <c r="C9" s="85">
        <f>SUM(C10,C26)</f>
        <v>636281</v>
      </c>
      <c r="D9" s="85">
        <f>SUM(D10,D26)</f>
        <v>637271</v>
      </c>
      <c r="E9" s="113"/>
    </row>
    <row r="10" spans="1:12" s="7" customFormat="1">
      <c r="A10" s="87">
        <v>1.1000000000000001</v>
      </c>
      <c r="B10" s="87" t="s">
        <v>80</v>
      </c>
      <c r="C10" s="85">
        <f>SUM(C11,C12,C16,C19,C25,C26)</f>
        <v>636281</v>
      </c>
      <c r="D10" s="85">
        <f>SUM(D11,D12,D16,D19,D24,D25)</f>
        <v>637271</v>
      </c>
      <c r="E10" s="113"/>
    </row>
    <row r="11" spans="1:12" s="9" customFormat="1" ht="18">
      <c r="A11" s="88" t="s">
        <v>30</v>
      </c>
      <c r="B11" s="88" t="s">
        <v>79</v>
      </c>
      <c r="C11" s="8"/>
      <c r="D11" s="8"/>
      <c r="E11" s="113"/>
    </row>
    <row r="12" spans="1:12" s="10" customFormat="1">
      <c r="A12" s="88" t="s">
        <v>31</v>
      </c>
      <c r="B12" s="88" t="s">
        <v>301</v>
      </c>
      <c r="C12" s="107">
        <f>SUM(C13:C15)</f>
        <v>190640</v>
      </c>
      <c r="D12" s="107">
        <f>SUM(D13:D15)</f>
        <v>190640</v>
      </c>
      <c r="E12" s="113"/>
    </row>
    <row r="13" spans="1:12" s="3" customFormat="1">
      <c r="A13" s="97" t="s">
        <v>81</v>
      </c>
      <c r="B13" s="97" t="s">
        <v>304</v>
      </c>
      <c r="C13" s="8">
        <v>190640</v>
      </c>
      <c r="D13" s="8">
        <v>190640</v>
      </c>
      <c r="E13" s="113"/>
    </row>
    <row r="14" spans="1:12" s="3" customFormat="1">
      <c r="A14" s="97" t="s">
        <v>467</v>
      </c>
      <c r="B14" s="97" t="s">
        <v>466</v>
      </c>
      <c r="C14" s="8"/>
      <c r="D14" s="8"/>
      <c r="E14" s="113"/>
    </row>
    <row r="15" spans="1:12" s="3" customFormat="1">
      <c r="A15" s="97" t="s">
        <v>468</v>
      </c>
      <c r="B15" s="97" t="s">
        <v>97</v>
      </c>
      <c r="C15" s="8"/>
      <c r="D15" s="8"/>
      <c r="E15" s="113"/>
    </row>
    <row r="16" spans="1:12" s="3" customFormat="1">
      <c r="A16" s="88" t="s">
        <v>82</v>
      </c>
      <c r="B16" s="88" t="s">
        <v>83</v>
      </c>
      <c r="C16" s="107">
        <f>SUM(C17:C18)</f>
        <v>445641</v>
      </c>
      <c r="D16" s="107">
        <f>SUM(D17:D18)</f>
        <v>445641</v>
      </c>
      <c r="E16" s="113"/>
    </row>
    <row r="17" spans="1:5" s="3" customFormat="1">
      <c r="A17" s="97" t="s">
        <v>84</v>
      </c>
      <c r="B17" s="97" t="s">
        <v>86</v>
      </c>
      <c r="C17" s="8">
        <v>435120</v>
      </c>
      <c r="D17" s="8">
        <v>435120</v>
      </c>
      <c r="E17" s="113"/>
    </row>
    <row r="18" spans="1:5" s="3" customFormat="1" ht="30">
      <c r="A18" s="97" t="s">
        <v>85</v>
      </c>
      <c r="B18" s="97" t="s">
        <v>110</v>
      </c>
      <c r="C18" s="8">
        <v>10521</v>
      </c>
      <c r="D18" s="8">
        <v>10521</v>
      </c>
      <c r="E18" s="113"/>
    </row>
    <row r="19" spans="1:5" s="3" customFormat="1">
      <c r="A19" s="88" t="s">
        <v>87</v>
      </c>
      <c r="B19" s="88" t="s">
        <v>394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88</v>
      </c>
      <c r="B20" s="97" t="s">
        <v>89</v>
      </c>
      <c r="C20" s="8"/>
      <c r="D20" s="8"/>
      <c r="E20" s="113"/>
    </row>
    <row r="21" spans="1:5" s="3" customFormat="1" ht="30">
      <c r="A21" s="97" t="s">
        <v>92</v>
      </c>
      <c r="B21" s="97" t="s">
        <v>90</v>
      </c>
      <c r="C21" s="8"/>
      <c r="D21" s="8"/>
      <c r="E21" s="113"/>
    </row>
    <row r="22" spans="1:5" s="3" customFormat="1">
      <c r="A22" s="97" t="s">
        <v>93</v>
      </c>
      <c r="B22" s="97" t="s">
        <v>91</v>
      </c>
      <c r="C22" s="8"/>
      <c r="D22" s="8"/>
      <c r="E22" s="113"/>
    </row>
    <row r="23" spans="1:5" s="3" customFormat="1">
      <c r="A23" s="97" t="s">
        <v>94</v>
      </c>
      <c r="B23" s="97" t="s">
        <v>411</v>
      </c>
      <c r="C23" s="8"/>
      <c r="D23" s="8"/>
      <c r="E23" s="113"/>
    </row>
    <row r="24" spans="1:5" s="3" customFormat="1">
      <c r="A24" s="88" t="s">
        <v>95</v>
      </c>
      <c r="B24" s="88" t="s">
        <v>412</v>
      </c>
      <c r="C24" s="251"/>
      <c r="D24" s="8"/>
      <c r="E24" s="113"/>
    </row>
    <row r="25" spans="1:5" s="3" customFormat="1">
      <c r="A25" s="88" t="s">
        <v>245</v>
      </c>
      <c r="B25" s="88" t="s">
        <v>634</v>
      </c>
      <c r="C25" s="8"/>
      <c r="D25" s="8">
        <f>390+600</f>
        <v>990</v>
      </c>
      <c r="E25" s="113"/>
    </row>
    <row r="26" spans="1:5">
      <c r="A26" s="87">
        <v>1.2</v>
      </c>
      <c r="B26" s="87" t="s">
        <v>96</v>
      </c>
      <c r="C26" s="85">
        <f>SUM(C27,C35)</f>
        <v>0</v>
      </c>
      <c r="D26" s="85">
        <f>SUM(D27,D35)</f>
        <v>0</v>
      </c>
      <c r="E26" s="113"/>
    </row>
    <row r="27" spans="1:5">
      <c r="A27" s="88" t="s">
        <v>32</v>
      </c>
      <c r="B27" s="88" t="s">
        <v>304</v>
      </c>
      <c r="C27" s="107">
        <f>SUM(C28:C30)</f>
        <v>0</v>
      </c>
      <c r="D27" s="107">
        <f>SUM(D28:D30)</f>
        <v>0</v>
      </c>
      <c r="E27" s="113"/>
    </row>
    <row r="28" spans="1:5">
      <c r="A28" s="233" t="s">
        <v>98</v>
      </c>
      <c r="B28" s="233" t="s">
        <v>302</v>
      </c>
      <c r="C28" s="8"/>
      <c r="D28" s="8"/>
      <c r="E28" s="113"/>
    </row>
    <row r="29" spans="1:5">
      <c r="A29" s="233" t="s">
        <v>99</v>
      </c>
      <c r="B29" s="233" t="s">
        <v>305</v>
      </c>
      <c r="C29" s="8"/>
      <c r="D29" s="8"/>
      <c r="E29" s="113"/>
    </row>
    <row r="30" spans="1:5">
      <c r="A30" s="233" t="s">
        <v>419</v>
      </c>
      <c r="B30" s="233" t="s">
        <v>303</v>
      </c>
      <c r="C30" s="8"/>
      <c r="D30" s="8"/>
      <c r="E30" s="113"/>
    </row>
    <row r="31" spans="1:5">
      <c r="A31" s="88" t="s">
        <v>33</v>
      </c>
      <c r="B31" s="88" t="s">
        <v>466</v>
      </c>
      <c r="C31" s="107">
        <f>SUM(C32:C34)</f>
        <v>0</v>
      </c>
      <c r="D31" s="107">
        <f>SUM(D32:D34)</f>
        <v>0</v>
      </c>
      <c r="E31" s="113"/>
    </row>
    <row r="32" spans="1:5">
      <c r="A32" s="233" t="s">
        <v>12</v>
      </c>
      <c r="B32" s="233" t="s">
        <v>469</v>
      </c>
      <c r="C32" s="8"/>
      <c r="D32" s="8"/>
      <c r="E32" s="113"/>
    </row>
    <row r="33" spans="1:9">
      <c r="A33" s="233" t="s">
        <v>13</v>
      </c>
      <c r="B33" s="233" t="s">
        <v>470</v>
      </c>
      <c r="C33" s="8"/>
      <c r="D33" s="8"/>
      <c r="E33" s="113"/>
    </row>
    <row r="34" spans="1:9">
      <c r="A34" s="233" t="s">
        <v>275</v>
      </c>
      <c r="B34" s="233" t="s">
        <v>471</v>
      </c>
      <c r="C34" s="8"/>
      <c r="D34" s="8"/>
      <c r="E34" s="113"/>
    </row>
    <row r="35" spans="1:9" s="23" customFormat="1">
      <c r="A35" s="88" t="s">
        <v>34</v>
      </c>
      <c r="B35" s="247" t="s">
        <v>417</v>
      </c>
      <c r="C35" s="8"/>
      <c r="D35" s="8"/>
    </row>
    <row r="36" spans="1:9" s="2" customFormat="1">
      <c r="A36" s="1"/>
      <c r="B36" s="241"/>
      <c r="E36" s="5"/>
    </row>
    <row r="37" spans="1:9" s="2" customFormat="1">
      <c r="B37" s="241"/>
      <c r="E37" s="5"/>
    </row>
    <row r="38" spans="1:9">
      <c r="A38" s="1"/>
    </row>
    <row r="39" spans="1:9">
      <c r="A39" s="2"/>
    </row>
    <row r="40" spans="1:9" s="2" customFormat="1">
      <c r="A40" s="69" t="s">
        <v>107</v>
      </c>
      <c r="B40" s="241"/>
      <c r="E40" s="5"/>
    </row>
    <row r="41" spans="1:9" s="2" customFormat="1">
      <c r="B41" s="241"/>
      <c r="E41"/>
      <c r="F41"/>
      <c r="G41"/>
      <c r="H41"/>
      <c r="I41"/>
    </row>
    <row r="42" spans="1:9" s="2" customFormat="1">
      <c r="B42" s="241"/>
      <c r="D42" s="12"/>
      <c r="E42"/>
      <c r="F42"/>
      <c r="G42"/>
      <c r="H42"/>
      <c r="I42"/>
    </row>
    <row r="43" spans="1:9" s="2" customFormat="1">
      <c r="A43"/>
      <c r="B43" s="243" t="s">
        <v>415</v>
      </c>
      <c r="D43" s="12"/>
      <c r="E43"/>
      <c r="F43"/>
      <c r="G43"/>
      <c r="H43"/>
      <c r="I43"/>
    </row>
    <row r="44" spans="1:9" s="2" customFormat="1">
      <c r="A44"/>
      <c r="B44" s="241" t="s">
        <v>264</v>
      </c>
      <c r="D44" s="12"/>
      <c r="E44"/>
      <c r="F44"/>
      <c r="G44"/>
      <c r="H44"/>
      <c r="I44"/>
    </row>
    <row r="45" spans="1:9" customFormat="1" ht="12.75">
      <c r="B45" s="244" t="s">
        <v>139</v>
      </c>
    </row>
    <row r="46" spans="1:9" customFormat="1" ht="12.75">
      <c r="B46" s="24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90"/>
  <sheetViews>
    <sheetView showGridLines="0" view="pageBreakPreview" zoomScale="80" zoomScaleSheetLayoutView="80" workbookViewId="0">
      <selection activeCell="D23" sqref="D23"/>
    </sheetView>
  </sheetViews>
  <sheetFormatPr defaultColWidth="9.140625"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475</v>
      </c>
      <c r="B1" s="372"/>
      <c r="C1" s="857" t="s">
        <v>109</v>
      </c>
      <c r="D1" s="857"/>
      <c r="E1" s="91"/>
    </row>
    <row r="2" spans="1:5" s="6" customFormat="1">
      <c r="A2" s="298" t="s">
        <v>477</v>
      </c>
      <c r="B2" s="372"/>
      <c r="C2" s="858" t="str">
        <f>'ფორმა N1'!L2</f>
        <v>01.01.20-31.12.20</v>
      </c>
      <c r="D2" s="859"/>
      <c r="E2" s="91"/>
    </row>
    <row r="3" spans="1:5" s="6" customFormat="1">
      <c r="A3" s="298" t="s">
        <v>476</v>
      </c>
      <c r="B3" s="372"/>
      <c r="C3" s="376"/>
      <c r="D3" s="376"/>
      <c r="E3" s="91"/>
    </row>
    <row r="4" spans="1:5" s="6" customFormat="1">
      <c r="A4" s="76" t="s">
        <v>140</v>
      </c>
      <c r="B4" s="372"/>
      <c r="C4" s="376"/>
      <c r="D4" s="376"/>
      <c r="E4" s="91"/>
    </row>
    <row r="5" spans="1:5" s="6" customFormat="1">
      <c r="A5" s="76"/>
      <c r="B5" s="372"/>
      <c r="C5" s="376"/>
      <c r="D5" s="376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224" t="str">
        <f>'[2]ფორმა N1'!A5</f>
        <v>მპგ "ერთიანი საქართველო-დემოკრატიული მოძრაობა "</v>
      </c>
      <c r="B7" s="80"/>
      <c r="C7" s="81"/>
      <c r="D7" s="81"/>
      <c r="E7" s="92"/>
    </row>
    <row r="8" spans="1:5">
      <c r="A8" s="77"/>
      <c r="B8" s="77"/>
      <c r="C8" s="76"/>
      <c r="D8" s="76"/>
      <c r="E8" s="92"/>
    </row>
    <row r="9" spans="1:5" s="6" customFormat="1">
      <c r="A9" s="372"/>
      <c r="B9" s="372"/>
      <c r="C9" s="78"/>
      <c r="D9" s="78"/>
      <c r="E9" s="91"/>
    </row>
    <row r="10" spans="1:5" s="6" customFormat="1" ht="30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25">
        <v>1</v>
      </c>
      <c r="B11" s="225" t="s">
        <v>57</v>
      </c>
      <c r="C11" s="657">
        <f>SUM(C12,C16,C56,C59,C60,C61,C79)</f>
        <v>561554.5</v>
      </c>
      <c r="D11" s="657">
        <f>SUM(D12,D16,D56,D59,D60,D61,D67,D75,D76)</f>
        <v>602083.47</v>
      </c>
      <c r="E11" s="226"/>
    </row>
    <row r="12" spans="1:5" s="9" customFormat="1" ht="18">
      <c r="A12" s="87">
        <v>1.1000000000000001</v>
      </c>
      <c r="B12" s="87" t="s">
        <v>58</v>
      </c>
      <c r="C12" s="83">
        <f>SUM(C13:C15)</f>
        <v>321915.94</v>
      </c>
      <c r="D12" s="83">
        <f>SUM(D13:D15)</f>
        <v>302056.5</v>
      </c>
      <c r="E12" s="93"/>
    </row>
    <row r="13" spans="1:5" s="10" customFormat="1">
      <c r="A13" s="88" t="s">
        <v>30</v>
      </c>
      <c r="B13" s="88" t="s">
        <v>59</v>
      </c>
      <c r="C13" s="4">
        <f>92312.4+28342.32+5204.08+9107.14</f>
        <v>134965.94</v>
      </c>
      <c r="D13" s="4">
        <f>71050+17637.5+3480+21900+3400+500+4000+1100+7000+70</f>
        <v>130137.5</v>
      </c>
      <c r="E13" s="94"/>
    </row>
    <row r="14" spans="1:5" s="3" customFormat="1">
      <c r="A14" s="88" t="s">
        <v>31</v>
      </c>
      <c r="B14" s="88" t="s">
        <v>0</v>
      </c>
      <c r="C14" s="4"/>
      <c r="D14" s="4"/>
      <c r="E14" s="95"/>
    </row>
    <row r="15" spans="1:5" s="3" customFormat="1">
      <c r="A15" s="301" t="s">
        <v>479</v>
      </c>
      <c r="B15" s="302" t="s">
        <v>480</v>
      </c>
      <c r="C15" s="302">
        <v>186950</v>
      </c>
      <c r="D15" s="302">
        <f>60124+89436+22359</f>
        <v>171919</v>
      </c>
      <c r="E15" s="95"/>
    </row>
    <row r="16" spans="1:5" s="7" customFormat="1">
      <c r="A16" s="87">
        <v>1.2</v>
      </c>
      <c r="B16" s="87" t="s">
        <v>60</v>
      </c>
      <c r="C16" s="84">
        <f>SUM(C17,C20,C32,C33,C34,C35,C38,C39,C46:C50,C54,C55)</f>
        <v>229834.92</v>
      </c>
      <c r="D16" s="84">
        <f>SUM(D17,D20,D32,D33,D34,D35,D38,D39,D46:D50,D54,D55)</f>
        <v>278012.96999999997</v>
      </c>
      <c r="E16" s="226"/>
    </row>
    <row r="17" spans="1:6" s="3" customFormat="1">
      <c r="A17" s="88" t="s">
        <v>32</v>
      </c>
      <c r="B17" s="88" t="s">
        <v>1</v>
      </c>
      <c r="C17" s="83">
        <f>SUM(C18:C19)</f>
        <v>2364.61</v>
      </c>
      <c r="D17" s="83">
        <f>SUM(D18:D19)</f>
        <v>10000</v>
      </c>
      <c r="E17" s="95"/>
    </row>
    <row r="18" spans="1:6" s="3" customFormat="1">
      <c r="A18" s="97" t="s">
        <v>98</v>
      </c>
      <c r="B18" s="97" t="s">
        <v>61</v>
      </c>
      <c r="C18" s="4"/>
      <c r="D18" s="227"/>
      <c r="E18" s="95"/>
    </row>
    <row r="19" spans="1:6" s="3" customFormat="1">
      <c r="A19" s="97" t="s">
        <v>99</v>
      </c>
      <c r="B19" s="97" t="s">
        <v>62</v>
      </c>
      <c r="C19" s="4">
        <v>2364.61</v>
      </c>
      <c r="D19" s="227">
        <v>10000</v>
      </c>
      <c r="E19" s="95"/>
    </row>
    <row r="20" spans="1:6" s="3" customFormat="1">
      <c r="A20" s="88" t="s">
        <v>33</v>
      </c>
      <c r="B20" s="88" t="s">
        <v>2</v>
      </c>
      <c r="C20" s="83">
        <f>SUM(C21:C26,C31)</f>
        <v>24819.019999999997</v>
      </c>
      <c r="D20" s="83">
        <f>SUM(D21:D26,D31)</f>
        <v>25343.989999999998</v>
      </c>
      <c r="E20" s="228"/>
      <c r="F20" s="229"/>
    </row>
    <row r="21" spans="1:6" s="232" customFormat="1" ht="30">
      <c r="A21" s="97" t="s">
        <v>12</v>
      </c>
      <c r="B21" s="97" t="s">
        <v>244</v>
      </c>
      <c r="C21" s="230">
        <v>679</v>
      </c>
      <c r="D21" s="653">
        <f>679</f>
        <v>679</v>
      </c>
      <c r="E21" s="231"/>
    </row>
    <row r="22" spans="1:6" s="232" customFormat="1">
      <c r="A22" s="97" t="s">
        <v>13</v>
      </c>
      <c r="B22" s="97" t="s">
        <v>14</v>
      </c>
      <c r="C22" s="230"/>
      <c r="D22" s="40"/>
      <c r="E22" s="231"/>
    </row>
    <row r="23" spans="1:6" s="232" customFormat="1" ht="30">
      <c r="A23" s="97" t="s">
        <v>275</v>
      </c>
      <c r="B23" s="97" t="s">
        <v>22</v>
      </c>
      <c r="C23" s="230"/>
      <c r="D23" s="41"/>
      <c r="E23" s="231"/>
    </row>
    <row r="24" spans="1:6" s="232" customFormat="1" ht="16.5" customHeight="1">
      <c r="A24" s="97" t="s">
        <v>276</v>
      </c>
      <c r="B24" s="97" t="s">
        <v>15</v>
      </c>
      <c r="C24" s="230">
        <f>7679.9+1207.48+1232.13+2018.04</f>
        <v>12137.55</v>
      </c>
      <c r="D24" s="41">
        <f>6938.46+721.82+1200.13+1247.08+630.06+1924.97</f>
        <v>12662.519999999999</v>
      </c>
      <c r="E24" s="231"/>
    </row>
    <row r="25" spans="1:6" s="232" customFormat="1" ht="16.5" customHeight="1">
      <c r="A25" s="97" t="s">
        <v>277</v>
      </c>
      <c r="B25" s="97" t="s">
        <v>16</v>
      </c>
      <c r="C25" s="230"/>
      <c r="D25" s="41"/>
      <c r="E25" s="231"/>
    </row>
    <row r="26" spans="1:6" s="232" customFormat="1" ht="16.5" customHeight="1">
      <c r="A26" s="97" t="s">
        <v>278</v>
      </c>
      <c r="B26" s="97" t="s">
        <v>17</v>
      </c>
      <c r="C26" s="658">
        <f>SUM(C27:C30)</f>
        <v>12002.47</v>
      </c>
      <c r="D26" s="658">
        <f>SUM(D27:D30)</f>
        <v>12002.47</v>
      </c>
      <c r="E26" s="231"/>
    </row>
    <row r="27" spans="1:6" s="232" customFormat="1" ht="16.5" customHeight="1">
      <c r="A27" s="233" t="s">
        <v>279</v>
      </c>
      <c r="B27" s="233" t="s">
        <v>18</v>
      </c>
      <c r="C27" s="230">
        <f>2056.29+466.78+657.01+994.3</f>
        <v>4174.38</v>
      </c>
      <c r="D27" s="230">
        <f>2056.29+466.78+657.01+994.3</f>
        <v>4174.38</v>
      </c>
      <c r="E27" s="231"/>
    </row>
    <row r="28" spans="1:6" s="232" customFormat="1" ht="16.5" customHeight="1">
      <c r="A28" s="233" t="s">
        <v>280</v>
      </c>
      <c r="B28" s="233" t="s">
        <v>19</v>
      </c>
      <c r="C28" s="230">
        <f>915.01+162.81+184.81+180.84</f>
        <v>1443.4699999999998</v>
      </c>
      <c r="D28" s="230">
        <f>915.01+162.81+184.81+180.84</f>
        <v>1443.4699999999998</v>
      </c>
      <c r="E28" s="231"/>
    </row>
    <row r="29" spans="1:6" s="232" customFormat="1" ht="16.5" customHeight="1">
      <c r="A29" s="233" t="s">
        <v>281</v>
      </c>
      <c r="B29" s="233" t="s">
        <v>20</v>
      </c>
      <c r="C29" s="230">
        <f>5761.01+2.87+431.82</f>
        <v>6195.7</v>
      </c>
      <c r="D29" s="230">
        <f>5761.01+2.87+431.82</f>
        <v>6195.7</v>
      </c>
      <c r="E29" s="231"/>
    </row>
    <row r="30" spans="1:6" s="232" customFormat="1" ht="16.5" customHeight="1">
      <c r="A30" s="233" t="s">
        <v>282</v>
      </c>
      <c r="B30" s="233" t="s">
        <v>23</v>
      </c>
      <c r="C30" s="230">
        <f>23+2.5+2.5+160.92</f>
        <v>188.92</v>
      </c>
      <c r="D30" s="230">
        <f>23+2.5+2.5+160.92</f>
        <v>188.92</v>
      </c>
      <c r="E30" s="231"/>
    </row>
    <row r="31" spans="1:6" s="232" customFormat="1" ht="16.5" customHeight="1">
      <c r="A31" s="97" t="s">
        <v>283</v>
      </c>
      <c r="B31" s="97" t="s">
        <v>21</v>
      </c>
      <c r="C31" s="230"/>
      <c r="D31" s="42"/>
      <c r="E31" s="231"/>
    </row>
    <row r="32" spans="1:6" s="3" customFormat="1" ht="16.5" customHeight="1">
      <c r="A32" s="88" t="s">
        <v>34</v>
      </c>
      <c r="B32" s="88" t="s">
        <v>3</v>
      </c>
      <c r="C32" s="4"/>
      <c r="D32" s="227"/>
      <c r="E32" s="228"/>
    </row>
    <row r="33" spans="1:5" s="3" customFormat="1" ht="16.5" customHeight="1">
      <c r="A33" s="88" t="s">
        <v>35</v>
      </c>
      <c r="B33" s="88" t="s">
        <v>4</v>
      </c>
      <c r="C33" s="4"/>
      <c r="D33" s="227"/>
      <c r="E33" s="95"/>
    </row>
    <row r="34" spans="1:5" s="3" customFormat="1" ht="16.5" customHeight="1">
      <c r="A34" s="88" t="s">
        <v>36</v>
      </c>
      <c r="B34" s="88" t="s">
        <v>5</v>
      </c>
      <c r="C34" s="4"/>
      <c r="D34" s="227"/>
      <c r="E34" s="95"/>
    </row>
    <row r="35" spans="1:5" s="3" customFormat="1">
      <c r="A35" s="88" t="s">
        <v>37</v>
      </c>
      <c r="B35" s="88" t="s">
        <v>63</v>
      </c>
      <c r="C35" s="83">
        <f>SUM(C36:C37)</f>
        <v>5454</v>
      </c>
      <c r="D35" s="83">
        <f>SUM(D36:D37)</f>
        <v>5454</v>
      </c>
      <c r="E35" s="95"/>
    </row>
    <row r="36" spans="1:5" s="3" customFormat="1" ht="16.5" customHeight="1">
      <c r="A36" s="97" t="s">
        <v>284</v>
      </c>
      <c r="B36" s="97" t="s">
        <v>56</v>
      </c>
      <c r="C36" s="4">
        <f>3990+1464</f>
        <v>5454</v>
      </c>
      <c r="D36" s="227">
        <f>3990+1464</f>
        <v>5454</v>
      </c>
      <c r="E36" s="95"/>
    </row>
    <row r="37" spans="1:5" s="3" customFormat="1" ht="16.5" customHeight="1">
      <c r="A37" s="97" t="s">
        <v>285</v>
      </c>
      <c r="B37" s="97" t="s">
        <v>55</v>
      </c>
      <c r="C37" s="4"/>
      <c r="D37" s="227"/>
      <c r="E37" s="95"/>
    </row>
    <row r="38" spans="1:5" s="3" customFormat="1" ht="16.5" customHeight="1">
      <c r="A38" s="88" t="s">
        <v>38</v>
      </c>
      <c r="B38" s="88" t="s">
        <v>49</v>
      </c>
      <c r="C38" s="4">
        <f>76.56+12+74+239.16</f>
        <v>401.72</v>
      </c>
      <c r="D38" s="4">
        <f>76.56+12+74+239.16</f>
        <v>401.72</v>
      </c>
      <c r="E38" s="95"/>
    </row>
    <row r="39" spans="1:5" s="3" customFormat="1" ht="16.5" customHeight="1">
      <c r="A39" s="88" t="s">
        <v>39</v>
      </c>
      <c r="B39" s="88" t="s">
        <v>385</v>
      </c>
      <c r="C39" s="83">
        <f>SUM(C40:C45)</f>
        <v>1221.5</v>
      </c>
      <c r="D39" s="83">
        <f>SUM(D40:D45)</f>
        <v>46059</v>
      </c>
      <c r="E39" s="95"/>
    </row>
    <row r="40" spans="1:5" s="3" customFormat="1" ht="16.5" customHeight="1">
      <c r="A40" s="17" t="s">
        <v>340</v>
      </c>
      <c r="B40" s="17" t="s">
        <v>344</v>
      </c>
      <c r="C40" s="4"/>
      <c r="D40" s="227"/>
      <c r="E40" s="95"/>
    </row>
    <row r="41" spans="1:5" s="3" customFormat="1" ht="16.5" customHeight="1">
      <c r="A41" s="17" t="s">
        <v>341</v>
      </c>
      <c r="B41" s="17" t="s">
        <v>345</v>
      </c>
      <c r="C41" s="4">
        <v>1221.5</v>
      </c>
      <c r="D41" s="227">
        <v>1059</v>
      </c>
      <c r="E41" s="95"/>
    </row>
    <row r="42" spans="1:5" s="3" customFormat="1" ht="16.5" customHeight="1">
      <c r="A42" s="17" t="s">
        <v>342</v>
      </c>
      <c r="B42" s="17" t="s">
        <v>348</v>
      </c>
      <c r="C42" s="4"/>
      <c r="D42" s="227"/>
      <c r="E42" s="95"/>
    </row>
    <row r="43" spans="1:5" s="3" customFormat="1" ht="16.5" customHeight="1">
      <c r="A43" s="17" t="s">
        <v>347</v>
      </c>
      <c r="B43" s="17" t="s">
        <v>349</v>
      </c>
      <c r="C43" s="4"/>
      <c r="D43" s="227"/>
      <c r="E43" s="95"/>
    </row>
    <row r="44" spans="1:5" s="3" customFormat="1" ht="16.5" customHeight="1">
      <c r="A44" s="17" t="s">
        <v>350</v>
      </c>
      <c r="B44" s="17" t="s">
        <v>459</v>
      </c>
      <c r="C44" s="4"/>
      <c r="D44" s="227">
        <v>45000</v>
      </c>
      <c r="E44" s="95"/>
    </row>
    <row r="45" spans="1:5" s="3" customFormat="1" ht="16.5" customHeight="1">
      <c r="A45" s="17" t="s">
        <v>460</v>
      </c>
      <c r="B45" s="17" t="s">
        <v>346</v>
      </c>
      <c r="C45" s="4"/>
      <c r="D45" s="227"/>
      <c r="E45" s="95"/>
    </row>
    <row r="46" spans="1:5" s="3" customFormat="1" ht="30">
      <c r="A46" s="88" t="s">
        <v>40</v>
      </c>
      <c r="B46" s="88" t="s">
        <v>28</v>
      </c>
      <c r="C46" s="4"/>
      <c r="D46" s="227"/>
      <c r="E46" s="95"/>
    </row>
    <row r="47" spans="1:5" s="3" customFormat="1" ht="16.5" customHeight="1">
      <c r="A47" s="88" t="s">
        <v>41</v>
      </c>
      <c r="B47" s="88" t="s">
        <v>24</v>
      </c>
      <c r="C47" s="4">
        <f>5334+889+889+125.14</f>
        <v>7237.14</v>
      </c>
      <c r="D47" s="227">
        <f>3682+826+1652+248.54</f>
        <v>6408.54</v>
      </c>
      <c r="E47" s="95"/>
    </row>
    <row r="48" spans="1:5" s="3" customFormat="1" ht="16.5" customHeight="1">
      <c r="A48" s="88" t="s">
        <v>42</v>
      </c>
      <c r="B48" s="88" t="s">
        <v>25</v>
      </c>
      <c r="C48" s="4">
        <f>500+500</f>
        <v>1000</v>
      </c>
      <c r="D48" s="227">
        <f>500+500</f>
        <v>1000</v>
      </c>
      <c r="E48" s="95"/>
    </row>
    <row r="49" spans="1:6" s="3" customFormat="1" ht="16.5" customHeight="1">
      <c r="A49" s="88" t="s">
        <v>43</v>
      </c>
      <c r="B49" s="88" t="s">
        <v>26</v>
      </c>
      <c r="C49" s="4"/>
      <c r="D49" s="227"/>
      <c r="E49" s="95"/>
    </row>
    <row r="50" spans="1:6" s="3" customFormat="1" ht="16.5" customHeight="1">
      <c r="A50" s="88" t="s">
        <v>44</v>
      </c>
      <c r="B50" s="88" t="s">
        <v>386</v>
      </c>
      <c r="C50" s="83">
        <f>SUM(C51:C53)</f>
        <v>187336.93000000002</v>
      </c>
      <c r="D50" s="83">
        <f>SUM(D51:D53)</f>
        <v>183345.72</v>
      </c>
      <c r="E50" s="95"/>
    </row>
    <row r="51" spans="1:6" s="3" customFormat="1" ht="16.5" customHeight="1">
      <c r="A51" s="97" t="s">
        <v>356</v>
      </c>
      <c r="B51" s="97" t="s">
        <v>359</v>
      </c>
      <c r="C51" s="4">
        <f>39349.65+11677+96996.02+39314.26</f>
        <v>187336.93000000002</v>
      </c>
      <c r="D51" s="227">
        <f>18610.1+13514.49+6262.5+9377.6+97828.46+37752.57</f>
        <v>183345.72</v>
      </c>
      <c r="E51" s="95"/>
    </row>
    <row r="52" spans="1:6" s="3" customFormat="1" ht="16.5" customHeight="1">
      <c r="A52" s="97" t="s">
        <v>357</v>
      </c>
      <c r="B52" s="97" t="s">
        <v>358</v>
      </c>
      <c r="C52" s="4"/>
      <c r="D52" s="227"/>
      <c r="E52" s="95"/>
    </row>
    <row r="53" spans="1:6" s="3" customFormat="1" ht="16.5" customHeight="1">
      <c r="A53" s="97" t="s">
        <v>360</v>
      </c>
      <c r="B53" s="97" t="s">
        <v>361</v>
      </c>
      <c r="C53" s="4"/>
      <c r="D53" s="227"/>
      <c r="E53" s="95"/>
    </row>
    <row r="54" spans="1:6" s="3" customFormat="1">
      <c r="A54" s="88" t="s">
        <v>45</v>
      </c>
      <c r="B54" s="88" t="s">
        <v>29</v>
      </c>
      <c r="C54" s="4"/>
      <c r="D54" s="227"/>
      <c r="E54" s="95"/>
    </row>
    <row r="55" spans="1:6" s="3" customFormat="1" ht="16.5" customHeight="1">
      <c r="A55" s="88" t="s">
        <v>46</v>
      </c>
      <c r="B55" s="88" t="s">
        <v>6</v>
      </c>
      <c r="C55" s="4"/>
      <c r="D55" s="227"/>
      <c r="E55" s="228"/>
      <c r="F55" s="229"/>
    </row>
    <row r="56" spans="1:6" s="3" customFormat="1" ht="30">
      <c r="A56" s="87">
        <v>1.3</v>
      </c>
      <c r="B56" s="87" t="s">
        <v>391</v>
      </c>
      <c r="C56" s="84">
        <f>SUM(C57:C58)</f>
        <v>3350</v>
      </c>
      <c r="D56" s="84">
        <f>SUM(D57:D58)</f>
        <v>3350</v>
      </c>
      <c r="E56" s="228"/>
      <c r="F56" s="229"/>
    </row>
    <row r="57" spans="1:6" s="3" customFormat="1" ht="30">
      <c r="A57" s="88" t="s">
        <v>50</v>
      </c>
      <c r="B57" s="88" t="s">
        <v>48</v>
      </c>
      <c r="C57" s="4">
        <v>3350</v>
      </c>
      <c r="D57" s="227">
        <v>3350</v>
      </c>
      <c r="E57" s="228"/>
      <c r="F57" s="229"/>
    </row>
    <row r="58" spans="1:6" s="3" customFormat="1" ht="16.5" customHeight="1">
      <c r="A58" s="88" t="s">
        <v>51</v>
      </c>
      <c r="B58" s="88" t="s">
        <v>47</v>
      </c>
      <c r="C58" s="4"/>
      <c r="D58" s="227"/>
      <c r="E58" s="228"/>
      <c r="F58" s="229"/>
    </row>
    <row r="59" spans="1:6" s="3" customFormat="1">
      <c r="A59" s="87">
        <v>1.4</v>
      </c>
      <c r="B59" s="87" t="s">
        <v>393</v>
      </c>
      <c r="C59" s="4"/>
      <c r="D59" s="227"/>
      <c r="E59" s="228"/>
      <c r="F59" s="229"/>
    </row>
    <row r="60" spans="1:6" s="232" customFormat="1">
      <c r="A60" s="87">
        <v>1.5</v>
      </c>
      <c r="B60" s="87" t="s">
        <v>7</v>
      </c>
      <c r="C60" s="230"/>
      <c r="D60" s="41"/>
      <c r="E60" s="231"/>
    </row>
    <row r="61" spans="1:6" s="232" customFormat="1">
      <c r="A61" s="87">
        <v>1.6</v>
      </c>
      <c r="B61" s="46" t="s">
        <v>8</v>
      </c>
      <c r="C61" s="85">
        <f>SUM(C62:C66)</f>
        <v>6453.6399999999994</v>
      </c>
      <c r="D61" s="86">
        <f>SUM(D62:D66)</f>
        <v>18664</v>
      </c>
      <c r="E61" s="231"/>
    </row>
    <row r="62" spans="1:6" s="232" customFormat="1">
      <c r="A62" s="88" t="s">
        <v>291</v>
      </c>
      <c r="B62" s="47" t="s">
        <v>52</v>
      </c>
      <c r="C62" s="230"/>
      <c r="D62" s="41"/>
      <c r="E62" s="231"/>
    </row>
    <row r="63" spans="1:6" s="232" customFormat="1" ht="30">
      <c r="A63" s="88" t="s">
        <v>292</v>
      </c>
      <c r="B63" s="47" t="s">
        <v>54</v>
      </c>
      <c r="C63" s="230"/>
      <c r="D63" s="41"/>
      <c r="E63" s="231"/>
    </row>
    <row r="64" spans="1:6" s="232" customFormat="1">
      <c r="A64" s="88" t="s">
        <v>293</v>
      </c>
      <c r="B64" s="47" t="s">
        <v>53</v>
      </c>
      <c r="C64" s="41"/>
      <c r="D64" s="41"/>
      <c r="E64" s="231"/>
    </row>
    <row r="65" spans="1:5" s="232" customFormat="1">
      <c r="A65" s="88" t="s">
        <v>294</v>
      </c>
      <c r="B65" s="47" t="s">
        <v>27</v>
      </c>
      <c r="C65" s="230">
        <f>5668.58+785.06</f>
        <v>6453.6399999999994</v>
      </c>
      <c r="D65" s="41">
        <f>164+18500</f>
        <v>18664</v>
      </c>
      <c r="E65" s="231"/>
    </row>
    <row r="66" spans="1:5" s="232" customFormat="1">
      <c r="A66" s="88" t="s">
        <v>322</v>
      </c>
      <c r="B66" s="47" t="s">
        <v>323</v>
      </c>
      <c r="C66" s="230"/>
      <c r="D66" s="41"/>
      <c r="E66" s="231"/>
    </row>
    <row r="67" spans="1:5">
      <c r="A67" s="225">
        <v>2</v>
      </c>
      <c r="B67" s="225" t="s">
        <v>387</v>
      </c>
      <c r="C67" s="234"/>
      <c r="D67" s="85">
        <f>SUM(D68:D74)</f>
        <v>0</v>
      </c>
      <c r="E67" s="96"/>
    </row>
    <row r="68" spans="1:5">
      <c r="A68" s="98">
        <v>2.1</v>
      </c>
      <c r="B68" s="235" t="s">
        <v>100</v>
      </c>
      <c r="C68" s="236"/>
      <c r="D68" s="22"/>
      <c r="E68" s="96"/>
    </row>
    <row r="69" spans="1:5">
      <c r="A69" s="98">
        <v>2.2000000000000002</v>
      </c>
      <c r="B69" s="235" t="s">
        <v>388</v>
      </c>
      <c r="C69" s="236"/>
      <c r="D69" s="22"/>
      <c r="E69" s="96"/>
    </row>
    <row r="70" spans="1:5">
      <c r="A70" s="98">
        <v>2.2999999999999998</v>
      </c>
      <c r="B70" s="235" t="s">
        <v>104</v>
      </c>
      <c r="C70" s="236"/>
      <c r="D70" s="22"/>
      <c r="E70" s="96"/>
    </row>
    <row r="71" spans="1:5">
      <c r="A71" s="98">
        <v>2.4</v>
      </c>
      <c r="B71" s="235" t="s">
        <v>103</v>
      </c>
      <c r="C71" s="236"/>
      <c r="D71" s="22"/>
      <c r="E71" s="96"/>
    </row>
    <row r="72" spans="1:5">
      <c r="A72" s="98">
        <v>2.5</v>
      </c>
      <c r="B72" s="235" t="s">
        <v>389</v>
      </c>
      <c r="C72" s="236"/>
      <c r="D72" s="22"/>
      <c r="E72" s="96"/>
    </row>
    <row r="73" spans="1:5">
      <c r="A73" s="98">
        <v>2.6</v>
      </c>
      <c r="B73" s="235" t="s">
        <v>101</v>
      </c>
      <c r="C73" s="236"/>
      <c r="D73" s="22"/>
      <c r="E73" s="96"/>
    </row>
    <row r="74" spans="1:5">
      <c r="A74" s="98">
        <v>2.7</v>
      </c>
      <c r="B74" s="235" t="s">
        <v>102</v>
      </c>
      <c r="C74" s="237"/>
      <c r="D74" s="22"/>
      <c r="E74" s="96"/>
    </row>
    <row r="75" spans="1:5">
      <c r="A75" s="225">
        <v>3</v>
      </c>
      <c r="B75" s="225" t="s">
        <v>416</v>
      </c>
      <c r="C75" s="85"/>
      <c r="D75" s="22"/>
      <c r="E75" s="96"/>
    </row>
    <row r="76" spans="1:5">
      <c r="A76" s="225">
        <v>4</v>
      </c>
      <c r="B76" s="225" t="s">
        <v>246</v>
      </c>
      <c r="C76" s="85"/>
      <c r="D76" s="85">
        <f>SUM(D77:D78)</f>
        <v>0</v>
      </c>
      <c r="E76" s="96"/>
    </row>
    <row r="77" spans="1:5">
      <c r="A77" s="98">
        <v>4.0999999999999996</v>
      </c>
      <c r="B77" s="98" t="s">
        <v>247</v>
      </c>
      <c r="C77" s="236"/>
      <c r="D77" s="8"/>
      <c r="E77" s="96"/>
    </row>
    <row r="78" spans="1:5">
      <c r="A78" s="98">
        <v>4.2</v>
      </c>
      <c r="B78" s="98" t="s">
        <v>248</v>
      </c>
      <c r="C78" s="237"/>
      <c r="D78" s="8"/>
      <c r="E78" s="96"/>
    </row>
    <row r="79" spans="1:5">
      <c r="A79" s="225">
        <v>5</v>
      </c>
      <c r="B79" s="225" t="s">
        <v>273</v>
      </c>
      <c r="C79" s="253"/>
      <c r="D79" s="237"/>
      <c r="E79" s="96"/>
    </row>
    <row r="80" spans="1:5">
      <c r="B80" s="45"/>
    </row>
    <row r="81" spans="1:9">
      <c r="A81" s="860" t="s">
        <v>461</v>
      </c>
      <c r="B81" s="860"/>
      <c r="C81" s="860"/>
      <c r="D81" s="860"/>
      <c r="E81" s="375"/>
    </row>
    <row r="82" spans="1:9">
      <c r="B82" s="45"/>
    </row>
    <row r="83" spans="1:9" s="23" customFormat="1" ht="12.75"/>
    <row r="84" spans="1:9">
      <c r="A84" s="69" t="s">
        <v>107</v>
      </c>
      <c r="E84" s="37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413</v>
      </c>
      <c r="D87" s="12"/>
      <c r="E87"/>
      <c r="F87"/>
      <c r="G87"/>
      <c r="H87"/>
      <c r="I87"/>
    </row>
    <row r="88" spans="1:9">
      <c r="A88"/>
      <c r="B88" s="2" t="s">
        <v>414</v>
      </c>
      <c r="D88" s="12"/>
      <c r="E88"/>
      <c r="F88"/>
      <c r="G88"/>
      <c r="H88"/>
      <c r="I88"/>
    </row>
    <row r="89" spans="1:9" customFormat="1" ht="12.75">
      <c r="B89" s="66" t="s">
        <v>139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38"/>
  <sheetViews>
    <sheetView showGridLines="0" view="pageBreakPreview" zoomScale="80" zoomScaleSheetLayoutView="80" workbookViewId="0">
      <selection activeCell="B15" sqref="B15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312</v>
      </c>
      <c r="B1" s="77"/>
      <c r="C1" s="857" t="s">
        <v>109</v>
      </c>
      <c r="D1" s="857"/>
      <c r="E1" s="91"/>
    </row>
    <row r="2" spans="1:5" s="6" customFormat="1">
      <c r="A2" s="74" t="s">
        <v>313</v>
      </c>
      <c r="B2" s="77"/>
      <c r="C2" s="855" t="str">
        <f>'ფორმა N1'!L2</f>
        <v>01.01.20-31.12.20</v>
      </c>
      <c r="D2" s="855"/>
      <c r="E2" s="91"/>
    </row>
    <row r="3" spans="1:5" s="6" customFormat="1">
      <c r="A3" s="76" t="s">
        <v>140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346" t="str">
        <f>'ფორმა N1'!A5</f>
        <v>მპგ "ერთიანი საქართველო-დემოკრატიული მოძრაობა "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0">
      <c r="A9" s="89" t="s">
        <v>64</v>
      </c>
      <c r="B9" s="89" t="s">
        <v>318</v>
      </c>
      <c r="C9" s="79" t="s">
        <v>10</v>
      </c>
      <c r="D9" s="79" t="s">
        <v>9</v>
      </c>
      <c r="E9" s="91"/>
    </row>
    <row r="10" spans="1:5" s="9" customFormat="1" ht="18">
      <c r="A10" s="98" t="s">
        <v>314</v>
      </c>
      <c r="B10" s="98" t="s">
        <v>548</v>
      </c>
      <c r="C10" s="230">
        <v>5668.58</v>
      </c>
      <c r="D10" s="4"/>
      <c r="E10" s="93"/>
    </row>
    <row r="11" spans="1:5" s="10" customFormat="1">
      <c r="A11" s="98" t="s">
        <v>315</v>
      </c>
      <c r="B11" s="98" t="s">
        <v>549</v>
      </c>
      <c r="C11" s="230">
        <v>785.06</v>
      </c>
      <c r="D11" s="4"/>
      <c r="E11" s="94"/>
    </row>
    <row r="12" spans="1:5" s="10" customFormat="1">
      <c r="A12" s="98" t="s">
        <v>550</v>
      </c>
      <c r="B12" s="362" t="s">
        <v>3805</v>
      </c>
      <c r="C12" s="230">
        <v>0</v>
      </c>
      <c r="D12" s="230">
        <v>164</v>
      </c>
      <c r="E12" s="94"/>
    </row>
    <row r="13" spans="1:5" s="10" customFormat="1">
      <c r="A13" s="98" t="s">
        <v>3806</v>
      </c>
      <c r="B13" s="98" t="s">
        <v>3807</v>
      </c>
      <c r="C13" s="656">
        <v>0</v>
      </c>
      <c r="D13" s="656">
        <v>18500</v>
      </c>
      <c r="E13" s="94"/>
    </row>
    <row r="14" spans="1:5" s="10" customFormat="1">
      <c r="A14" s="87" t="s">
        <v>272</v>
      </c>
      <c r="B14" s="87"/>
      <c r="C14" s="4"/>
      <c r="D14" s="4"/>
      <c r="E14" s="94"/>
    </row>
    <row r="15" spans="1:5" s="10" customFormat="1">
      <c r="A15" s="87" t="s">
        <v>272</v>
      </c>
      <c r="B15" s="87"/>
      <c r="C15" s="4"/>
      <c r="D15" s="4"/>
      <c r="E15" s="94"/>
    </row>
    <row r="16" spans="1:5" s="10" customFormat="1">
      <c r="A16" s="87" t="s">
        <v>272</v>
      </c>
      <c r="B16" s="87"/>
      <c r="C16" s="4"/>
      <c r="D16" s="4"/>
      <c r="E16" s="94"/>
    </row>
    <row r="17" spans="1:5" s="10" customFormat="1" ht="17.25" customHeight="1">
      <c r="A17" s="98" t="s">
        <v>316</v>
      </c>
      <c r="B17" s="87"/>
      <c r="C17" s="4"/>
      <c r="D17" s="4"/>
      <c r="E17" s="94"/>
    </row>
    <row r="18" spans="1:5" s="10" customFormat="1" ht="18" customHeight="1">
      <c r="A18" s="98" t="s">
        <v>317</v>
      </c>
      <c r="B18" s="87"/>
      <c r="C18" s="4"/>
      <c r="D18" s="4"/>
      <c r="E18" s="94"/>
    </row>
    <row r="19" spans="1:5" s="10" customFormat="1">
      <c r="A19" s="87" t="s">
        <v>272</v>
      </c>
      <c r="B19" s="87"/>
      <c r="C19" s="4"/>
      <c r="D19" s="4"/>
      <c r="E19" s="94"/>
    </row>
    <row r="20" spans="1:5" s="10" customFormat="1">
      <c r="A20" s="87" t="s">
        <v>272</v>
      </c>
      <c r="B20" s="87"/>
      <c r="C20" s="4"/>
      <c r="D20" s="4"/>
      <c r="E20" s="94"/>
    </row>
    <row r="21" spans="1:5" s="10" customFormat="1">
      <c r="A21" s="87" t="s">
        <v>272</v>
      </c>
      <c r="B21" s="87"/>
      <c r="C21" s="4"/>
      <c r="D21" s="4"/>
      <c r="E21" s="94"/>
    </row>
    <row r="22" spans="1:5" s="10" customFormat="1">
      <c r="A22" s="87" t="s">
        <v>272</v>
      </c>
      <c r="B22" s="87"/>
      <c r="C22" s="4"/>
      <c r="D22" s="4"/>
      <c r="E22" s="94"/>
    </row>
    <row r="23" spans="1:5" s="10" customFormat="1">
      <c r="A23" s="87" t="s">
        <v>272</v>
      </c>
      <c r="B23" s="87"/>
      <c r="C23" s="4"/>
      <c r="D23" s="4"/>
      <c r="E23" s="94"/>
    </row>
    <row r="24" spans="1:5">
      <c r="A24" s="99"/>
      <c r="B24" s="99" t="s">
        <v>321</v>
      </c>
      <c r="C24" s="86">
        <f>SUM(C10:C23)</f>
        <v>6453.6399999999994</v>
      </c>
      <c r="D24" s="86">
        <f>SUM(D10:D23)</f>
        <v>18664</v>
      </c>
      <c r="E24" s="96"/>
    </row>
    <row r="25" spans="1:5">
      <c r="A25" s="45"/>
      <c r="B25" s="45"/>
    </row>
    <row r="26" spans="1:5">
      <c r="A26" s="246" t="s">
        <v>406</v>
      </c>
      <c r="E26" s="5"/>
    </row>
    <row r="27" spans="1:5">
      <c r="A27" s="2" t="s">
        <v>407</v>
      </c>
    </row>
    <row r="28" spans="1:5">
      <c r="A28" s="201" t="s">
        <v>408</v>
      </c>
    </row>
    <row r="29" spans="1:5">
      <c r="A29" s="201"/>
    </row>
    <row r="30" spans="1:5">
      <c r="A30" s="201" t="s">
        <v>336</v>
      </c>
    </row>
    <row r="31" spans="1:5" s="23" customFormat="1" ht="12.75"/>
    <row r="32" spans="1:5">
      <c r="A32" s="69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69"/>
      <c r="B35" s="69" t="s">
        <v>265</v>
      </c>
      <c r="D35" s="12"/>
      <c r="E35"/>
      <c r="F35"/>
      <c r="G35"/>
      <c r="H35"/>
      <c r="I35"/>
    </row>
    <row r="36" spans="1:9">
      <c r="B36" s="2" t="s">
        <v>264</v>
      </c>
      <c r="D36" s="12"/>
      <c r="E36"/>
      <c r="F36"/>
      <c r="G36"/>
      <c r="H36"/>
      <c r="I36"/>
    </row>
    <row r="37" spans="1:9" customFormat="1" ht="12.75">
      <c r="A37" s="66"/>
      <c r="B37" s="66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1540"/>
  <sheetViews>
    <sheetView tabSelected="1" view="pageBreakPreview" topLeftCell="A1505" zoomScale="80" zoomScaleSheetLayoutView="80" workbookViewId="0">
      <selection activeCell="D1534" sqref="D1534"/>
    </sheetView>
  </sheetViews>
  <sheetFormatPr defaultRowHeight="12.75"/>
  <cols>
    <col min="1" max="1" width="7.42578125" style="185" customWidth="1"/>
    <col min="2" max="2" width="20.85546875" style="185" customWidth="1"/>
    <col min="3" max="3" width="26" style="185" customWidth="1"/>
    <col min="4" max="4" width="17" style="185" customWidth="1"/>
    <col min="5" max="5" width="18.140625" style="185" customWidth="1"/>
    <col min="6" max="6" width="14.7109375" style="185" customWidth="1"/>
    <col min="7" max="7" width="15.5703125" style="669" customWidth="1"/>
    <col min="8" max="8" width="14.7109375" style="185" customWidth="1"/>
    <col min="9" max="9" width="29.7109375" style="669" customWidth="1"/>
    <col min="10" max="10" width="0" style="185" hidden="1" customWidth="1"/>
    <col min="11" max="16384" width="9.140625" style="185"/>
  </cols>
  <sheetData>
    <row r="1" spans="1:10" ht="15">
      <c r="A1" s="74" t="s">
        <v>390</v>
      </c>
      <c r="B1" s="74"/>
      <c r="C1" s="77"/>
      <c r="D1" s="77"/>
      <c r="E1" s="77"/>
      <c r="F1" s="77"/>
      <c r="G1" s="102"/>
      <c r="H1" s="215"/>
      <c r="I1" s="857" t="s">
        <v>109</v>
      </c>
      <c r="J1" s="857"/>
    </row>
    <row r="2" spans="1:10" ht="15">
      <c r="A2" s="76" t="s">
        <v>140</v>
      </c>
      <c r="B2" s="74"/>
      <c r="C2" s="77"/>
      <c r="D2" s="77"/>
      <c r="E2" s="77"/>
      <c r="F2" s="77"/>
      <c r="G2" s="102"/>
      <c r="H2" s="215"/>
      <c r="I2" s="855" t="str">
        <f>'ფორმა N1'!L2</f>
        <v>01.01.20-31.12.20</v>
      </c>
      <c r="J2" s="855"/>
    </row>
    <row r="3" spans="1:10" ht="15">
      <c r="A3" s="76"/>
      <c r="B3" s="76"/>
      <c r="C3" s="74"/>
      <c r="D3" s="74"/>
      <c r="E3" s="74"/>
      <c r="F3" s="74"/>
      <c r="G3" s="102"/>
      <c r="H3" s="162"/>
      <c r="I3" s="102"/>
    </row>
    <row r="4" spans="1:10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659"/>
      <c r="H4" s="76"/>
      <c r="I4" s="659"/>
    </row>
    <row r="5" spans="1:10" ht="15">
      <c r="A5" s="346" t="str">
        <f>'ფორმა N1'!A5</f>
        <v>მპგ "ერთიანი საქართველო-დემოკრატიული მოძრაობა "</v>
      </c>
      <c r="B5" s="80"/>
      <c r="C5" s="80"/>
      <c r="D5" s="80"/>
      <c r="E5" s="80"/>
      <c r="F5" s="80"/>
      <c r="G5" s="660"/>
      <c r="H5" s="81"/>
      <c r="I5" s="660"/>
    </row>
    <row r="6" spans="1:10" ht="15">
      <c r="A6" s="77"/>
      <c r="B6" s="77"/>
      <c r="C6" s="77"/>
      <c r="D6" s="77"/>
      <c r="E6" s="77"/>
      <c r="F6" s="77"/>
      <c r="G6" s="659"/>
      <c r="H6" s="76"/>
      <c r="I6" s="659"/>
    </row>
    <row r="7" spans="1:10" ht="15">
      <c r="A7" s="161"/>
      <c r="B7" s="161"/>
      <c r="C7" s="161"/>
      <c r="D7" s="208"/>
      <c r="E7" s="161"/>
      <c r="F7" s="161"/>
      <c r="G7" s="377"/>
      <c r="H7" s="78"/>
      <c r="I7" s="377"/>
    </row>
    <row r="8" spans="1:10" ht="45">
      <c r="A8" s="90" t="s">
        <v>64</v>
      </c>
      <c r="B8" s="90" t="s">
        <v>325</v>
      </c>
      <c r="C8" s="90" t="s">
        <v>326</v>
      </c>
      <c r="D8" s="90" t="s">
        <v>226</v>
      </c>
      <c r="E8" s="90" t="s">
        <v>330</v>
      </c>
      <c r="F8" s="90" t="s">
        <v>334</v>
      </c>
      <c r="G8" s="84" t="s">
        <v>10</v>
      </c>
      <c r="H8" s="79" t="s">
        <v>9</v>
      </c>
      <c r="I8" s="84" t="s">
        <v>375</v>
      </c>
      <c r="J8" s="218" t="s">
        <v>333</v>
      </c>
    </row>
    <row r="9" spans="1:10" ht="15">
      <c r="A9" s="98">
        <v>1</v>
      </c>
      <c r="B9" s="369" t="s">
        <v>565</v>
      </c>
      <c r="C9" s="98"/>
      <c r="D9" s="369" t="s">
        <v>574</v>
      </c>
      <c r="E9" s="98"/>
      <c r="F9" s="369" t="s">
        <v>333</v>
      </c>
      <c r="G9" s="661">
        <v>2602.04</v>
      </c>
      <c r="H9" s="4">
        <v>2000</v>
      </c>
      <c r="I9" s="661">
        <v>500</v>
      </c>
      <c r="J9" s="218"/>
    </row>
    <row r="10" spans="1:10" ht="15">
      <c r="A10" s="98">
        <v>2</v>
      </c>
      <c r="B10" s="369" t="s">
        <v>561</v>
      </c>
      <c r="C10" s="98"/>
      <c r="D10" s="369" t="s">
        <v>569</v>
      </c>
      <c r="E10" s="98"/>
      <c r="F10" s="369" t="s">
        <v>333</v>
      </c>
      <c r="G10" s="661">
        <v>7806.1200000000008</v>
      </c>
      <c r="H10" s="4">
        <v>6000</v>
      </c>
      <c r="I10" s="661">
        <v>1500</v>
      </c>
      <c r="J10" s="218"/>
    </row>
    <row r="11" spans="1:10" ht="15">
      <c r="A11" s="98">
        <v>3</v>
      </c>
      <c r="B11" s="369" t="s">
        <v>534</v>
      </c>
      <c r="C11" s="87"/>
      <c r="D11" s="369" t="s">
        <v>544</v>
      </c>
      <c r="E11" s="87"/>
      <c r="F11" s="369" t="s">
        <v>333</v>
      </c>
      <c r="G11" s="662">
        <v>7155.6200000000008</v>
      </c>
      <c r="H11" s="4">
        <v>5500</v>
      </c>
      <c r="I11" s="662">
        <v>1250</v>
      </c>
      <c r="J11" s="218"/>
    </row>
    <row r="12" spans="1:10" ht="15">
      <c r="A12" s="98">
        <v>4</v>
      </c>
      <c r="B12" s="369" t="s">
        <v>533</v>
      </c>
      <c r="C12" s="87"/>
      <c r="D12" s="369" t="s">
        <v>535</v>
      </c>
      <c r="E12" s="87"/>
      <c r="F12" s="369" t="s">
        <v>333</v>
      </c>
      <c r="G12" s="661">
        <v>35452.800000000003</v>
      </c>
      <c r="H12" s="4">
        <v>27250</v>
      </c>
      <c r="I12" s="661">
        <v>6812.4959999999992</v>
      </c>
      <c r="J12" s="218"/>
    </row>
    <row r="13" spans="1:10" ht="15">
      <c r="A13" s="98">
        <v>5</v>
      </c>
      <c r="B13" s="369" t="s">
        <v>3804</v>
      </c>
      <c r="C13" s="87"/>
      <c r="D13" s="369" t="s">
        <v>544</v>
      </c>
      <c r="E13" s="87"/>
      <c r="F13" s="369" t="s">
        <v>333</v>
      </c>
      <c r="G13" s="661">
        <v>1176.02</v>
      </c>
      <c r="H13" s="4">
        <v>1000</v>
      </c>
      <c r="I13" s="661">
        <v>250</v>
      </c>
      <c r="J13" s="218"/>
    </row>
    <row r="14" spans="1:10" ht="15">
      <c r="A14" s="98">
        <v>6</v>
      </c>
      <c r="B14" s="369" t="s">
        <v>564</v>
      </c>
      <c r="C14" s="87"/>
      <c r="D14" s="369" t="s">
        <v>573</v>
      </c>
      <c r="E14" s="87"/>
      <c r="F14" s="369" t="s">
        <v>333</v>
      </c>
      <c r="G14" s="661">
        <v>7806.1200000000008</v>
      </c>
      <c r="H14" s="4">
        <v>6000</v>
      </c>
      <c r="I14" s="661">
        <v>1500</v>
      </c>
      <c r="J14" s="218"/>
    </row>
    <row r="15" spans="1:10" ht="15">
      <c r="A15" s="98">
        <v>7</v>
      </c>
      <c r="B15" s="369" t="s">
        <v>568</v>
      </c>
      <c r="C15" s="87"/>
      <c r="D15" s="369" t="s">
        <v>577</v>
      </c>
      <c r="E15" s="87"/>
      <c r="F15" s="369" t="s">
        <v>333</v>
      </c>
      <c r="G15" s="661">
        <v>5204.08</v>
      </c>
      <c r="H15" s="4">
        <v>4000</v>
      </c>
      <c r="I15" s="661">
        <v>1000</v>
      </c>
      <c r="J15" s="218"/>
    </row>
    <row r="16" spans="1:10" ht="15">
      <c r="A16" s="98">
        <v>8</v>
      </c>
      <c r="B16" s="369" t="s">
        <v>562</v>
      </c>
      <c r="C16" s="87"/>
      <c r="D16" s="369" t="s">
        <v>570</v>
      </c>
      <c r="E16" s="87"/>
      <c r="F16" s="369" t="s">
        <v>333</v>
      </c>
      <c r="G16" s="661">
        <v>2602.04</v>
      </c>
      <c r="H16" s="4">
        <v>2000</v>
      </c>
      <c r="I16" s="661">
        <v>500</v>
      </c>
      <c r="J16" s="218"/>
    </row>
    <row r="17" spans="1:10" ht="15">
      <c r="A17" s="98">
        <v>9</v>
      </c>
      <c r="B17" s="369" t="s">
        <v>563</v>
      </c>
      <c r="C17" s="87"/>
      <c r="D17" s="369" t="s">
        <v>571</v>
      </c>
      <c r="E17" s="87"/>
      <c r="F17" s="369" t="s">
        <v>333</v>
      </c>
      <c r="G17" s="661">
        <v>3903.0600000000004</v>
      </c>
      <c r="H17" s="4">
        <v>3000</v>
      </c>
      <c r="I17" s="661">
        <v>750</v>
      </c>
      <c r="J17" s="218"/>
    </row>
    <row r="18" spans="1:10" ht="15">
      <c r="A18" s="98">
        <v>10</v>
      </c>
      <c r="B18" s="369" t="s">
        <v>532</v>
      </c>
      <c r="C18" s="87"/>
      <c r="D18" s="369" t="s">
        <v>541</v>
      </c>
      <c r="E18" s="87"/>
      <c r="F18" s="369" t="s">
        <v>333</v>
      </c>
      <c r="G18" s="661">
        <v>10798.419999999998</v>
      </c>
      <c r="H18" s="4">
        <v>8300</v>
      </c>
      <c r="I18" s="661">
        <v>2075</v>
      </c>
      <c r="J18" s="218"/>
    </row>
    <row r="19" spans="1:10" ht="15">
      <c r="A19" s="98">
        <v>11</v>
      </c>
      <c r="B19" s="369" t="s">
        <v>567</v>
      </c>
      <c r="C19" s="87"/>
      <c r="D19" s="369" t="s">
        <v>576</v>
      </c>
      <c r="E19" s="87"/>
      <c r="F19" s="369" t="s">
        <v>333</v>
      </c>
      <c r="G19" s="661">
        <v>1301.02</v>
      </c>
      <c r="H19" s="4">
        <v>1000</v>
      </c>
      <c r="I19" s="661">
        <v>250</v>
      </c>
      <c r="J19" s="218"/>
    </row>
    <row r="20" spans="1:10" ht="15">
      <c r="A20" s="98">
        <v>12</v>
      </c>
      <c r="B20" s="369" t="s">
        <v>566</v>
      </c>
      <c r="C20" s="87"/>
      <c r="D20" s="369" t="s">
        <v>575</v>
      </c>
      <c r="E20" s="87"/>
      <c r="F20" s="369" t="s">
        <v>333</v>
      </c>
      <c r="G20" s="661">
        <v>6505.1</v>
      </c>
      <c r="H20" s="4">
        <v>5000</v>
      </c>
      <c r="I20" s="661">
        <v>1250</v>
      </c>
      <c r="J20" s="218"/>
    </row>
    <row r="21" spans="1:10" ht="15">
      <c r="A21" s="98">
        <v>13</v>
      </c>
      <c r="B21" s="654" t="s">
        <v>533</v>
      </c>
      <c r="C21" s="98"/>
      <c r="D21" s="655" t="s">
        <v>535</v>
      </c>
      <c r="E21" s="98"/>
      <c r="F21" s="369" t="s">
        <v>333</v>
      </c>
      <c r="G21" s="663">
        <v>7015.3061224489793</v>
      </c>
      <c r="H21" s="4">
        <v>5500</v>
      </c>
      <c r="I21" s="661">
        <v>1375</v>
      </c>
      <c r="J21" s="218"/>
    </row>
    <row r="22" spans="1:10" ht="15">
      <c r="A22" s="98">
        <v>14</v>
      </c>
      <c r="B22" s="654" t="s">
        <v>563</v>
      </c>
      <c r="C22" s="87"/>
      <c r="D22" s="655" t="s">
        <v>571</v>
      </c>
      <c r="E22" s="87"/>
      <c r="F22" s="369" t="s">
        <v>333</v>
      </c>
      <c r="G22" s="663">
        <v>5612.2448979591836</v>
      </c>
      <c r="H22" s="4">
        <v>4400</v>
      </c>
      <c r="I22" s="661">
        <v>1100</v>
      </c>
      <c r="J22" s="218"/>
    </row>
    <row r="23" spans="1:10" ht="15">
      <c r="A23" s="98">
        <v>15</v>
      </c>
      <c r="B23" s="654" t="s">
        <v>562</v>
      </c>
      <c r="C23" s="87"/>
      <c r="D23" s="655" t="s">
        <v>570</v>
      </c>
      <c r="E23" s="87"/>
      <c r="F23" s="369" t="s">
        <v>333</v>
      </c>
      <c r="G23" s="663">
        <v>3826.5306122448978</v>
      </c>
      <c r="H23" s="4">
        <v>3000</v>
      </c>
      <c r="I23" s="661">
        <v>750</v>
      </c>
      <c r="J23" s="218"/>
    </row>
    <row r="24" spans="1:10" ht="15">
      <c r="A24" s="98">
        <v>16</v>
      </c>
      <c r="B24" s="654" t="s">
        <v>534</v>
      </c>
      <c r="C24" s="87"/>
      <c r="D24" s="655" t="s">
        <v>544</v>
      </c>
      <c r="E24" s="87"/>
      <c r="F24" s="369" t="s">
        <v>333</v>
      </c>
      <c r="G24" s="663">
        <v>6377.5510204081629</v>
      </c>
      <c r="H24" s="4">
        <v>5000</v>
      </c>
      <c r="I24" s="661">
        <v>1250</v>
      </c>
      <c r="J24" s="218"/>
    </row>
    <row r="25" spans="1:10" ht="15">
      <c r="A25" s="98">
        <v>17</v>
      </c>
      <c r="B25" s="654" t="s">
        <v>628</v>
      </c>
      <c r="C25" s="87"/>
      <c r="D25" s="655" t="s">
        <v>630</v>
      </c>
      <c r="E25" s="87"/>
      <c r="F25" s="369" t="s">
        <v>333</v>
      </c>
      <c r="G25" s="663">
        <f>1275.51020408163-150</f>
        <v>1125.51020408163</v>
      </c>
      <c r="H25" s="4">
        <v>1000</v>
      </c>
      <c r="I25" s="661">
        <f>250-150</f>
        <v>100</v>
      </c>
      <c r="J25" s="218"/>
    </row>
    <row r="26" spans="1:10" ht="15">
      <c r="A26" s="98">
        <v>18</v>
      </c>
      <c r="B26" s="654" t="s">
        <v>532</v>
      </c>
      <c r="C26" s="87"/>
      <c r="D26" s="655" t="s">
        <v>541</v>
      </c>
      <c r="E26" s="87"/>
      <c r="F26" s="369" t="s">
        <v>333</v>
      </c>
      <c r="G26" s="663">
        <v>3826.5306122448978</v>
      </c>
      <c r="H26" s="4">
        <v>3000</v>
      </c>
      <c r="I26" s="661">
        <v>750</v>
      </c>
      <c r="J26" s="218"/>
    </row>
    <row r="27" spans="1:10" ht="15">
      <c r="A27" s="98">
        <v>19</v>
      </c>
      <c r="B27" s="654" t="s">
        <v>533</v>
      </c>
      <c r="C27" s="98"/>
      <c r="D27" s="655" t="s">
        <v>535</v>
      </c>
      <c r="E27" s="98"/>
      <c r="F27" s="369" t="s">
        <v>333</v>
      </c>
      <c r="G27" s="663">
        <v>2551.0204081632655</v>
      </c>
      <c r="H27" s="4">
        <v>2000</v>
      </c>
      <c r="I27" s="661">
        <v>500</v>
      </c>
      <c r="J27" s="218"/>
    </row>
    <row r="28" spans="1:10" ht="15">
      <c r="A28" s="98">
        <v>20</v>
      </c>
      <c r="B28" s="654" t="s">
        <v>561</v>
      </c>
      <c r="C28" s="87"/>
      <c r="D28" s="380" t="s">
        <v>569</v>
      </c>
      <c r="E28" s="87"/>
      <c r="F28" s="369" t="s">
        <v>333</v>
      </c>
      <c r="G28" s="663">
        <v>2551.0204081632655</v>
      </c>
      <c r="H28" s="4">
        <v>2000</v>
      </c>
      <c r="I28" s="661">
        <v>500</v>
      </c>
      <c r="J28" s="218"/>
    </row>
    <row r="29" spans="1:10" ht="15">
      <c r="A29" s="98">
        <v>21</v>
      </c>
      <c r="B29" s="654" t="s">
        <v>533</v>
      </c>
      <c r="C29" s="98"/>
      <c r="D29" s="655" t="s">
        <v>535</v>
      </c>
      <c r="E29" s="98"/>
      <c r="F29" s="369" t="s">
        <v>333</v>
      </c>
      <c r="G29" s="663">
        <v>2551.0204081632655</v>
      </c>
      <c r="H29" s="4">
        <v>2000</v>
      </c>
      <c r="I29" s="661">
        <v>500</v>
      </c>
      <c r="J29" s="218"/>
    </row>
    <row r="30" spans="1:10" ht="15">
      <c r="A30" s="98">
        <v>22</v>
      </c>
      <c r="B30" s="369" t="s">
        <v>564</v>
      </c>
      <c r="C30" s="87"/>
      <c r="D30" s="369" t="s">
        <v>573</v>
      </c>
      <c r="E30" s="98"/>
      <c r="F30" s="369" t="s">
        <v>333</v>
      </c>
      <c r="G30" s="663">
        <v>2551.0204081632655</v>
      </c>
      <c r="H30" s="4">
        <v>2000</v>
      </c>
      <c r="I30" s="661">
        <v>500</v>
      </c>
      <c r="J30" s="218"/>
    </row>
    <row r="31" spans="1:10" ht="15">
      <c r="A31" s="98">
        <v>23</v>
      </c>
      <c r="B31" s="693" t="s">
        <v>533</v>
      </c>
      <c r="C31" s="489"/>
      <c r="D31" s="694" t="s">
        <v>535</v>
      </c>
      <c r="E31" s="489"/>
      <c r="F31" s="695" t="s">
        <v>333</v>
      </c>
      <c r="G31" s="696">
        <v>3903.0600000000004</v>
      </c>
      <c r="H31" s="697">
        <v>3000</v>
      </c>
      <c r="I31" s="696">
        <v>750</v>
      </c>
      <c r="J31" s="218"/>
    </row>
    <row r="32" spans="1:10" ht="15">
      <c r="A32" s="98">
        <v>24</v>
      </c>
      <c r="B32" s="677" t="s">
        <v>2610</v>
      </c>
      <c r="C32" s="677" t="s">
        <v>3835</v>
      </c>
      <c r="D32" s="678" t="s">
        <v>3808</v>
      </c>
      <c r="E32" s="679" t="s">
        <v>828</v>
      </c>
      <c r="F32" s="698" t="s">
        <v>333</v>
      </c>
      <c r="G32" s="680">
        <f>H32/0.8</f>
        <v>150</v>
      </c>
      <c r="H32" s="699">
        <v>120</v>
      </c>
      <c r="I32" s="680">
        <f>H32*0.25</f>
        <v>30</v>
      </c>
      <c r="J32" s="218"/>
    </row>
    <row r="33" spans="1:10" ht="15">
      <c r="A33" s="98">
        <v>25</v>
      </c>
      <c r="B33" s="681" t="s">
        <v>1090</v>
      </c>
      <c r="C33" s="685" t="s">
        <v>3488</v>
      </c>
      <c r="D33" s="688" t="s">
        <v>3809</v>
      </c>
      <c r="E33" s="679" t="s">
        <v>828</v>
      </c>
      <c r="F33" s="698" t="s">
        <v>333</v>
      </c>
      <c r="G33" s="680">
        <f t="shared" ref="G33:G96" si="0">H33/0.8</f>
        <v>100</v>
      </c>
      <c r="H33" s="699">
        <v>80</v>
      </c>
      <c r="I33" s="680">
        <f t="shared" ref="I33:I96" si="1">H33*0.25</f>
        <v>20</v>
      </c>
      <c r="J33" s="218"/>
    </row>
    <row r="34" spans="1:10" ht="15">
      <c r="A34" s="98">
        <v>26</v>
      </c>
      <c r="B34" s="681" t="s">
        <v>3836</v>
      </c>
      <c r="C34" s="685" t="s">
        <v>3488</v>
      </c>
      <c r="D34" s="689" t="s">
        <v>3810</v>
      </c>
      <c r="E34" s="679" t="s">
        <v>828</v>
      </c>
      <c r="F34" s="698" t="s">
        <v>333</v>
      </c>
      <c r="G34" s="680">
        <f t="shared" si="0"/>
        <v>100</v>
      </c>
      <c r="H34" s="699">
        <v>80</v>
      </c>
      <c r="I34" s="680">
        <f t="shared" si="1"/>
        <v>20</v>
      </c>
      <c r="J34" s="218"/>
    </row>
    <row r="35" spans="1:10" ht="15">
      <c r="A35" s="98">
        <v>27</v>
      </c>
      <c r="B35" s="681" t="s">
        <v>1835</v>
      </c>
      <c r="C35" s="685" t="s">
        <v>3244</v>
      </c>
      <c r="D35" s="688" t="s">
        <v>3811</v>
      </c>
      <c r="E35" s="679" t="s">
        <v>828</v>
      </c>
      <c r="F35" s="698" t="s">
        <v>333</v>
      </c>
      <c r="G35" s="680">
        <f t="shared" si="0"/>
        <v>100</v>
      </c>
      <c r="H35" s="699">
        <v>80</v>
      </c>
      <c r="I35" s="680">
        <f t="shared" si="1"/>
        <v>20</v>
      </c>
      <c r="J35" s="218"/>
    </row>
    <row r="36" spans="1:10" ht="15">
      <c r="A36" s="98">
        <v>28</v>
      </c>
      <c r="B36" s="681" t="s">
        <v>1532</v>
      </c>
      <c r="C36" s="685" t="s">
        <v>1190</v>
      </c>
      <c r="D36" s="688" t="s">
        <v>3812</v>
      </c>
      <c r="E36" s="679" t="s">
        <v>828</v>
      </c>
      <c r="F36" s="698" t="s">
        <v>333</v>
      </c>
      <c r="G36" s="680">
        <f t="shared" si="0"/>
        <v>100</v>
      </c>
      <c r="H36" s="699">
        <v>80</v>
      </c>
      <c r="I36" s="680">
        <f t="shared" si="1"/>
        <v>20</v>
      </c>
      <c r="J36" s="218"/>
    </row>
    <row r="37" spans="1:10" ht="15">
      <c r="A37" s="98">
        <v>29</v>
      </c>
      <c r="B37" s="681" t="s">
        <v>2518</v>
      </c>
      <c r="C37" s="685" t="s">
        <v>3837</v>
      </c>
      <c r="D37" s="688" t="s">
        <v>3813</v>
      </c>
      <c r="E37" s="679" t="s">
        <v>828</v>
      </c>
      <c r="F37" s="698" t="s">
        <v>333</v>
      </c>
      <c r="G37" s="680">
        <f t="shared" si="0"/>
        <v>100</v>
      </c>
      <c r="H37" s="699">
        <v>80</v>
      </c>
      <c r="I37" s="680">
        <f t="shared" si="1"/>
        <v>20</v>
      </c>
      <c r="J37" s="218"/>
    </row>
    <row r="38" spans="1:10" ht="15">
      <c r="A38" s="98">
        <v>30</v>
      </c>
      <c r="B38" s="681" t="s">
        <v>843</v>
      </c>
      <c r="C38" s="685" t="s">
        <v>3838</v>
      </c>
      <c r="D38" s="688" t="s">
        <v>3814</v>
      </c>
      <c r="E38" s="679" t="s">
        <v>828</v>
      </c>
      <c r="F38" s="698" t="s">
        <v>333</v>
      </c>
      <c r="G38" s="680">
        <f t="shared" si="0"/>
        <v>100</v>
      </c>
      <c r="H38" s="699">
        <v>80</v>
      </c>
      <c r="I38" s="680">
        <f t="shared" si="1"/>
        <v>20</v>
      </c>
      <c r="J38" s="218"/>
    </row>
    <row r="39" spans="1:10" ht="15">
      <c r="A39" s="98">
        <v>31</v>
      </c>
      <c r="B39" s="681" t="s">
        <v>2334</v>
      </c>
      <c r="C39" s="685" t="s">
        <v>3839</v>
      </c>
      <c r="D39" s="688" t="s">
        <v>3815</v>
      </c>
      <c r="E39" s="679" t="s">
        <v>828</v>
      </c>
      <c r="F39" s="698" t="s">
        <v>333</v>
      </c>
      <c r="G39" s="680">
        <f t="shared" si="0"/>
        <v>100</v>
      </c>
      <c r="H39" s="699">
        <v>80</v>
      </c>
      <c r="I39" s="680">
        <f t="shared" si="1"/>
        <v>20</v>
      </c>
      <c r="J39" s="218"/>
    </row>
    <row r="40" spans="1:10" ht="15">
      <c r="A40" s="98">
        <v>32</v>
      </c>
      <c r="B40" s="681" t="s">
        <v>1312</v>
      </c>
      <c r="C40" s="685" t="s">
        <v>3840</v>
      </c>
      <c r="D40" s="688" t="s">
        <v>3816</v>
      </c>
      <c r="E40" s="679" t="s">
        <v>828</v>
      </c>
      <c r="F40" s="698" t="s">
        <v>333</v>
      </c>
      <c r="G40" s="680">
        <f t="shared" si="0"/>
        <v>100</v>
      </c>
      <c r="H40" s="699">
        <v>80</v>
      </c>
      <c r="I40" s="680">
        <f t="shared" si="1"/>
        <v>20</v>
      </c>
      <c r="J40" s="218"/>
    </row>
    <row r="41" spans="1:10" ht="15">
      <c r="A41" s="98">
        <v>33</v>
      </c>
      <c r="B41" s="681" t="s">
        <v>1186</v>
      </c>
      <c r="C41" s="685" t="s">
        <v>3841</v>
      </c>
      <c r="D41" s="688" t="s">
        <v>3817</v>
      </c>
      <c r="E41" s="679" t="s">
        <v>828</v>
      </c>
      <c r="F41" s="698" t="s">
        <v>333</v>
      </c>
      <c r="G41" s="680">
        <f t="shared" si="0"/>
        <v>100</v>
      </c>
      <c r="H41" s="699">
        <v>80</v>
      </c>
      <c r="I41" s="680">
        <f t="shared" si="1"/>
        <v>20</v>
      </c>
      <c r="J41" s="218"/>
    </row>
    <row r="42" spans="1:10" ht="15">
      <c r="A42" s="98">
        <v>34</v>
      </c>
      <c r="B42" s="681" t="s">
        <v>2063</v>
      </c>
      <c r="C42" s="685" t="s">
        <v>2681</v>
      </c>
      <c r="D42" s="688" t="s">
        <v>3818</v>
      </c>
      <c r="E42" s="679" t="s">
        <v>828</v>
      </c>
      <c r="F42" s="698" t="s">
        <v>333</v>
      </c>
      <c r="G42" s="680">
        <f t="shared" si="0"/>
        <v>100</v>
      </c>
      <c r="H42" s="699">
        <v>80</v>
      </c>
      <c r="I42" s="680">
        <f t="shared" si="1"/>
        <v>20</v>
      </c>
      <c r="J42" s="218"/>
    </row>
    <row r="43" spans="1:10" ht="15">
      <c r="A43" s="98">
        <v>35</v>
      </c>
      <c r="B43" s="681" t="s">
        <v>3842</v>
      </c>
      <c r="C43" s="685" t="s">
        <v>3837</v>
      </c>
      <c r="D43" s="688" t="s">
        <v>3819</v>
      </c>
      <c r="E43" s="679" t="s">
        <v>828</v>
      </c>
      <c r="F43" s="698" t="s">
        <v>333</v>
      </c>
      <c r="G43" s="680">
        <f t="shared" si="0"/>
        <v>100</v>
      </c>
      <c r="H43" s="699">
        <v>80</v>
      </c>
      <c r="I43" s="680">
        <f t="shared" si="1"/>
        <v>20</v>
      </c>
      <c r="J43" s="218"/>
    </row>
    <row r="44" spans="1:10" ht="15">
      <c r="A44" s="98">
        <v>36</v>
      </c>
      <c r="B44" s="681" t="s">
        <v>997</v>
      </c>
      <c r="C44" s="685" t="s">
        <v>3843</v>
      </c>
      <c r="D44" s="688" t="s">
        <v>3820</v>
      </c>
      <c r="E44" s="679" t="s">
        <v>828</v>
      </c>
      <c r="F44" s="698" t="s">
        <v>333</v>
      </c>
      <c r="G44" s="680">
        <f t="shared" si="0"/>
        <v>100</v>
      </c>
      <c r="H44" s="699">
        <v>80</v>
      </c>
      <c r="I44" s="680">
        <f t="shared" si="1"/>
        <v>20</v>
      </c>
      <c r="J44" s="218"/>
    </row>
    <row r="45" spans="1:10" ht="15">
      <c r="A45" s="98">
        <v>37</v>
      </c>
      <c r="B45" s="681" t="s">
        <v>1498</v>
      </c>
      <c r="C45" s="685" t="s">
        <v>3844</v>
      </c>
      <c r="D45" s="688" t="s">
        <v>3821</v>
      </c>
      <c r="E45" s="679" t="s">
        <v>828</v>
      </c>
      <c r="F45" s="698" t="s">
        <v>333</v>
      </c>
      <c r="G45" s="680">
        <f t="shared" si="0"/>
        <v>100</v>
      </c>
      <c r="H45" s="699">
        <v>80</v>
      </c>
      <c r="I45" s="680">
        <f t="shared" si="1"/>
        <v>20</v>
      </c>
      <c r="J45" s="218"/>
    </row>
    <row r="46" spans="1:10" ht="15">
      <c r="A46" s="98">
        <v>38</v>
      </c>
      <c r="B46" s="681" t="s">
        <v>859</v>
      </c>
      <c r="C46" s="685" t="s">
        <v>2475</v>
      </c>
      <c r="D46" s="688" t="s">
        <v>3822</v>
      </c>
      <c r="E46" s="679" t="s">
        <v>828</v>
      </c>
      <c r="F46" s="698" t="s">
        <v>333</v>
      </c>
      <c r="G46" s="680">
        <f t="shared" si="0"/>
        <v>100</v>
      </c>
      <c r="H46" s="699">
        <v>80</v>
      </c>
      <c r="I46" s="680">
        <f t="shared" si="1"/>
        <v>20</v>
      </c>
      <c r="J46" s="218"/>
    </row>
    <row r="47" spans="1:10" ht="15">
      <c r="A47" s="98">
        <v>39</v>
      </c>
      <c r="B47" s="681" t="s">
        <v>3845</v>
      </c>
      <c r="C47" s="685" t="s">
        <v>3846</v>
      </c>
      <c r="D47" s="688" t="s">
        <v>3823</v>
      </c>
      <c r="E47" s="679" t="s">
        <v>828</v>
      </c>
      <c r="F47" s="698" t="s">
        <v>333</v>
      </c>
      <c r="G47" s="680">
        <f t="shared" si="0"/>
        <v>100</v>
      </c>
      <c r="H47" s="699">
        <v>80</v>
      </c>
      <c r="I47" s="680">
        <f t="shared" si="1"/>
        <v>20</v>
      </c>
      <c r="J47" s="218"/>
    </row>
    <row r="48" spans="1:10" ht="15">
      <c r="A48" s="98">
        <v>40</v>
      </c>
      <c r="B48" s="681" t="s">
        <v>1237</v>
      </c>
      <c r="C48" s="685" t="s">
        <v>1720</v>
      </c>
      <c r="D48" s="688" t="s">
        <v>3824</v>
      </c>
      <c r="E48" s="679" t="s">
        <v>828</v>
      </c>
      <c r="F48" s="698" t="s">
        <v>333</v>
      </c>
      <c r="G48" s="680">
        <f t="shared" si="0"/>
        <v>100</v>
      </c>
      <c r="H48" s="699">
        <v>80</v>
      </c>
      <c r="I48" s="680">
        <f t="shared" si="1"/>
        <v>20</v>
      </c>
      <c r="J48" s="218"/>
    </row>
    <row r="49" spans="1:10" ht="15">
      <c r="A49" s="98">
        <v>41</v>
      </c>
      <c r="B49" s="681" t="s">
        <v>1613</v>
      </c>
      <c r="C49" s="685" t="s">
        <v>3670</v>
      </c>
      <c r="D49" s="688" t="s">
        <v>3825</v>
      </c>
      <c r="E49" s="679" t="s">
        <v>828</v>
      </c>
      <c r="F49" s="698" t="s">
        <v>333</v>
      </c>
      <c r="G49" s="680">
        <f t="shared" si="0"/>
        <v>100</v>
      </c>
      <c r="H49" s="699">
        <v>80</v>
      </c>
      <c r="I49" s="680">
        <f t="shared" si="1"/>
        <v>20</v>
      </c>
      <c r="J49" s="218"/>
    </row>
    <row r="50" spans="1:10" ht="15">
      <c r="A50" s="98">
        <v>42</v>
      </c>
      <c r="B50" s="681" t="s">
        <v>2538</v>
      </c>
      <c r="C50" s="685" t="s">
        <v>3841</v>
      </c>
      <c r="D50" s="688" t="s">
        <v>3826</v>
      </c>
      <c r="E50" s="679" t="s">
        <v>828</v>
      </c>
      <c r="F50" s="698" t="s">
        <v>333</v>
      </c>
      <c r="G50" s="680">
        <f t="shared" si="0"/>
        <v>100</v>
      </c>
      <c r="H50" s="699">
        <v>80</v>
      </c>
      <c r="I50" s="680">
        <f t="shared" si="1"/>
        <v>20</v>
      </c>
      <c r="J50" s="218"/>
    </row>
    <row r="51" spans="1:10" ht="15">
      <c r="A51" s="98">
        <v>43</v>
      </c>
      <c r="B51" s="681" t="s">
        <v>1642</v>
      </c>
      <c r="C51" s="685" t="s">
        <v>3847</v>
      </c>
      <c r="D51" s="688" t="s">
        <v>3827</v>
      </c>
      <c r="E51" s="679" t="s">
        <v>828</v>
      </c>
      <c r="F51" s="698" t="s">
        <v>333</v>
      </c>
      <c r="G51" s="680">
        <f t="shared" si="0"/>
        <v>100</v>
      </c>
      <c r="H51" s="699">
        <v>80</v>
      </c>
      <c r="I51" s="680">
        <f t="shared" si="1"/>
        <v>20</v>
      </c>
      <c r="J51" s="218"/>
    </row>
    <row r="52" spans="1:10" ht="15">
      <c r="A52" s="98">
        <v>44</v>
      </c>
      <c r="B52" s="681" t="s">
        <v>1428</v>
      </c>
      <c r="C52" s="685" t="s">
        <v>3841</v>
      </c>
      <c r="D52" s="688" t="s">
        <v>3828</v>
      </c>
      <c r="E52" s="679" t="s">
        <v>828</v>
      </c>
      <c r="F52" s="698" t="s">
        <v>333</v>
      </c>
      <c r="G52" s="680">
        <f t="shared" si="0"/>
        <v>100</v>
      </c>
      <c r="H52" s="699">
        <v>80</v>
      </c>
      <c r="I52" s="680">
        <f t="shared" si="1"/>
        <v>20</v>
      </c>
      <c r="J52" s="218"/>
    </row>
    <row r="53" spans="1:10" ht="15">
      <c r="A53" s="98">
        <v>45</v>
      </c>
      <c r="B53" s="682" t="s">
        <v>907</v>
      </c>
      <c r="C53" s="700" t="s">
        <v>1173</v>
      </c>
      <c r="D53" s="689" t="s">
        <v>3829</v>
      </c>
      <c r="E53" s="679" t="s">
        <v>828</v>
      </c>
      <c r="F53" s="698" t="s">
        <v>333</v>
      </c>
      <c r="G53" s="680">
        <f t="shared" si="0"/>
        <v>100</v>
      </c>
      <c r="H53" s="699">
        <v>80</v>
      </c>
      <c r="I53" s="680">
        <f t="shared" si="1"/>
        <v>20</v>
      </c>
      <c r="J53" s="218"/>
    </row>
    <row r="54" spans="1:10" ht="15">
      <c r="A54" s="98">
        <v>46</v>
      </c>
      <c r="B54" s="681" t="s">
        <v>921</v>
      </c>
      <c r="C54" s="685" t="s">
        <v>1607</v>
      </c>
      <c r="D54" s="688" t="s">
        <v>3830</v>
      </c>
      <c r="E54" s="679" t="s">
        <v>828</v>
      </c>
      <c r="F54" s="698" t="s">
        <v>333</v>
      </c>
      <c r="G54" s="680">
        <f t="shared" si="0"/>
        <v>100</v>
      </c>
      <c r="H54" s="699">
        <v>80</v>
      </c>
      <c r="I54" s="680">
        <f t="shared" si="1"/>
        <v>20</v>
      </c>
      <c r="J54" s="218"/>
    </row>
    <row r="55" spans="1:10" ht="15">
      <c r="A55" s="98">
        <v>47</v>
      </c>
      <c r="B55" s="681" t="s">
        <v>949</v>
      </c>
      <c r="C55" s="685" t="s">
        <v>3848</v>
      </c>
      <c r="D55" s="688" t="s">
        <v>3831</v>
      </c>
      <c r="E55" s="679" t="s">
        <v>828</v>
      </c>
      <c r="F55" s="698" t="s">
        <v>333</v>
      </c>
      <c r="G55" s="680">
        <f t="shared" si="0"/>
        <v>100</v>
      </c>
      <c r="H55" s="699">
        <v>80</v>
      </c>
      <c r="I55" s="680">
        <f t="shared" si="1"/>
        <v>20</v>
      </c>
      <c r="J55" s="218"/>
    </row>
    <row r="56" spans="1:10" ht="15">
      <c r="A56" s="98">
        <v>48</v>
      </c>
      <c r="B56" s="683" t="s">
        <v>916</v>
      </c>
      <c r="C56" s="684" t="s">
        <v>1637</v>
      </c>
      <c r="D56" s="688">
        <v>26001023105</v>
      </c>
      <c r="E56" s="679" t="s">
        <v>828</v>
      </c>
      <c r="F56" s="698" t="s">
        <v>333</v>
      </c>
      <c r="G56" s="680">
        <f t="shared" si="0"/>
        <v>100</v>
      </c>
      <c r="H56" s="699">
        <v>80</v>
      </c>
      <c r="I56" s="680">
        <f t="shared" si="1"/>
        <v>20</v>
      </c>
      <c r="J56" s="218"/>
    </row>
    <row r="57" spans="1:10" ht="15">
      <c r="A57" s="98">
        <v>49</v>
      </c>
      <c r="B57" s="681" t="s">
        <v>3849</v>
      </c>
      <c r="C57" s="685" t="s">
        <v>3850</v>
      </c>
      <c r="D57" s="688" t="s">
        <v>3832</v>
      </c>
      <c r="E57" s="679" t="s">
        <v>828</v>
      </c>
      <c r="F57" s="698" t="s">
        <v>333</v>
      </c>
      <c r="G57" s="680">
        <f t="shared" si="0"/>
        <v>100</v>
      </c>
      <c r="H57" s="699">
        <v>80</v>
      </c>
      <c r="I57" s="680">
        <f t="shared" si="1"/>
        <v>20</v>
      </c>
      <c r="J57" s="218"/>
    </row>
    <row r="58" spans="1:10" ht="15">
      <c r="A58" s="98">
        <v>50</v>
      </c>
      <c r="B58" s="685" t="s">
        <v>3323</v>
      </c>
      <c r="C58" s="685" t="s">
        <v>1190</v>
      </c>
      <c r="D58" s="688" t="s">
        <v>3833</v>
      </c>
      <c r="E58" s="679" t="s">
        <v>828</v>
      </c>
      <c r="F58" s="698" t="s">
        <v>333</v>
      </c>
      <c r="G58" s="680">
        <f t="shared" si="0"/>
        <v>100</v>
      </c>
      <c r="H58" s="699">
        <v>80</v>
      </c>
      <c r="I58" s="680">
        <f t="shared" si="1"/>
        <v>20</v>
      </c>
      <c r="J58" s="218"/>
    </row>
    <row r="59" spans="1:10" ht="30">
      <c r="A59" s="98">
        <v>51</v>
      </c>
      <c r="B59" s="682" t="s">
        <v>1556</v>
      </c>
      <c r="C59" s="700" t="s">
        <v>3851</v>
      </c>
      <c r="D59" s="689">
        <v>26001009779</v>
      </c>
      <c r="E59" s="679" t="s">
        <v>828</v>
      </c>
      <c r="F59" s="698" t="s">
        <v>333</v>
      </c>
      <c r="G59" s="680">
        <f t="shared" si="0"/>
        <v>100</v>
      </c>
      <c r="H59" s="699">
        <v>80</v>
      </c>
      <c r="I59" s="680">
        <f t="shared" si="1"/>
        <v>20</v>
      </c>
      <c r="J59" s="218"/>
    </row>
    <row r="60" spans="1:10" ht="15">
      <c r="A60" s="98">
        <v>52</v>
      </c>
      <c r="B60" s="683" t="s">
        <v>3852</v>
      </c>
      <c r="C60" s="684" t="s">
        <v>975</v>
      </c>
      <c r="D60" s="688">
        <v>26001032141</v>
      </c>
      <c r="E60" s="679" t="s">
        <v>828</v>
      </c>
      <c r="F60" s="698" t="s">
        <v>333</v>
      </c>
      <c r="G60" s="680">
        <f t="shared" si="0"/>
        <v>100</v>
      </c>
      <c r="H60" s="699">
        <v>80</v>
      </c>
      <c r="I60" s="680">
        <f t="shared" si="1"/>
        <v>20</v>
      </c>
      <c r="J60" s="218"/>
    </row>
    <row r="61" spans="1:10" ht="15">
      <c r="A61" s="98">
        <v>53</v>
      </c>
      <c r="B61" s="681" t="s">
        <v>3853</v>
      </c>
      <c r="C61" s="685" t="s">
        <v>3854</v>
      </c>
      <c r="D61" s="688">
        <v>26001000498</v>
      </c>
      <c r="E61" s="679" t="s">
        <v>828</v>
      </c>
      <c r="F61" s="698" t="s">
        <v>333</v>
      </c>
      <c r="G61" s="680">
        <f t="shared" si="0"/>
        <v>100</v>
      </c>
      <c r="H61" s="699">
        <v>80</v>
      </c>
      <c r="I61" s="680">
        <f t="shared" si="1"/>
        <v>20</v>
      </c>
      <c r="J61" s="218"/>
    </row>
    <row r="62" spans="1:10" ht="15">
      <c r="A62" s="98">
        <v>54</v>
      </c>
      <c r="B62" s="683" t="s">
        <v>3855</v>
      </c>
      <c r="C62" s="684" t="s">
        <v>3856</v>
      </c>
      <c r="D62" s="688">
        <v>24001042885</v>
      </c>
      <c r="E62" s="679" t="s">
        <v>828</v>
      </c>
      <c r="F62" s="698" t="s">
        <v>333</v>
      </c>
      <c r="G62" s="680">
        <f t="shared" si="0"/>
        <v>100</v>
      </c>
      <c r="H62" s="699">
        <v>80</v>
      </c>
      <c r="I62" s="680">
        <f t="shared" si="1"/>
        <v>20</v>
      </c>
      <c r="J62" s="218"/>
    </row>
    <row r="63" spans="1:10" ht="15">
      <c r="A63" s="98">
        <v>55</v>
      </c>
      <c r="B63" s="681" t="s">
        <v>1561</v>
      </c>
      <c r="C63" s="685" t="s">
        <v>3857</v>
      </c>
      <c r="D63" s="688">
        <v>26001036960</v>
      </c>
      <c r="E63" s="679" t="s">
        <v>828</v>
      </c>
      <c r="F63" s="698" t="s">
        <v>333</v>
      </c>
      <c r="G63" s="680">
        <f t="shared" si="0"/>
        <v>100</v>
      </c>
      <c r="H63" s="699">
        <v>80</v>
      </c>
      <c r="I63" s="680">
        <f t="shared" si="1"/>
        <v>20</v>
      </c>
      <c r="J63" s="218"/>
    </row>
    <row r="64" spans="1:10" ht="15">
      <c r="A64" s="98">
        <v>56</v>
      </c>
      <c r="B64" s="683" t="s">
        <v>859</v>
      </c>
      <c r="C64" s="684" t="s">
        <v>3858</v>
      </c>
      <c r="D64" s="688" t="s">
        <v>3834</v>
      </c>
      <c r="E64" s="679" t="s">
        <v>828</v>
      </c>
      <c r="F64" s="698" t="s">
        <v>333</v>
      </c>
      <c r="G64" s="680">
        <f t="shared" si="0"/>
        <v>100</v>
      </c>
      <c r="H64" s="699">
        <v>80</v>
      </c>
      <c r="I64" s="680">
        <f t="shared" si="1"/>
        <v>20</v>
      </c>
      <c r="J64" s="218"/>
    </row>
    <row r="65" spans="1:10" ht="15">
      <c r="A65" s="98">
        <v>57</v>
      </c>
      <c r="B65" s="681" t="s">
        <v>3859</v>
      </c>
      <c r="C65" s="685" t="s">
        <v>3860</v>
      </c>
      <c r="D65" s="688">
        <v>26001023067</v>
      </c>
      <c r="E65" s="679" t="s">
        <v>828</v>
      </c>
      <c r="F65" s="698" t="s">
        <v>333</v>
      </c>
      <c r="G65" s="680">
        <f t="shared" si="0"/>
        <v>100</v>
      </c>
      <c r="H65" s="699">
        <v>80</v>
      </c>
      <c r="I65" s="680">
        <f t="shared" si="1"/>
        <v>20</v>
      </c>
      <c r="J65" s="218"/>
    </row>
    <row r="66" spans="1:10" ht="15">
      <c r="A66" s="98">
        <v>58</v>
      </c>
      <c r="B66" s="683" t="s">
        <v>3861</v>
      </c>
      <c r="C66" s="684" t="s">
        <v>3862</v>
      </c>
      <c r="D66" s="688">
        <v>26001016436</v>
      </c>
      <c r="E66" s="679" t="s">
        <v>828</v>
      </c>
      <c r="F66" s="698" t="s">
        <v>333</v>
      </c>
      <c r="G66" s="680">
        <f t="shared" si="0"/>
        <v>100</v>
      </c>
      <c r="H66" s="699">
        <v>80</v>
      </c>
      <c r="I66" s="680">
        <f t="shared" si="1"/>
        <v>20</v>
      </c>
      <c r="J66" s="218"/>
    </row>
    <row r="67" spans="1:10" ht="15">
      <c r="A67" s="98">
        <v>59</v>
      </c>
      <c r="B67" s="683" t="s">
        <v>1642</v>
      </c>
      <c r="C67" s="684" t="s">
        <v>3863</v>
      </c>
      <c r="D67" s="688">
        <v>26001004959</v>
      </c>
      <c r="E67" s="679" t="s">
        <v>828</v>
      </c>
      <c r="F67" s="698" t="s">
        <v>333</v>
      </c>
      <c r="G67" s="680">
        <f t="shared" si="0"/>
        <v>100</v>
      </c>
      <c r="H67" s="699">
        <v>80</v>
      </c>
      <c r="I67" s="680">
        <f t="shared" si="1"/>
        <v>20</v>
      </c>
      <c r="J67" s="218"/>
    </row>
    <row r="68" spans="1:10" ht="15">
      <c r="A68" s="98">
        <v>60</v>
      </c>
      <c r="B68" s="683" t="s">
        <v>2584</v>
      </c>
      <c r="C68" s="684" t="s">
        <v>3846</v>
      </c>
      <c r="D68" s="688">
        <v>26001026971</v>
      </c>
      <c r="E68" s="679" t="s">
        <v>828</v>
      </c>
      <c r="F68" s="698" t="s">
        <v>333</v>
      </c>
      <c r="G68" s="680">
        <f t="shared" si="0"/>
        <v>100</v>
      </c>
      <c r="H68" s="699">
        <v>80</v>
      </c>
      <c r="I68" s="680">
        <f t="shared" si="1"/>
        <v>20</v>
      </c>
      <c r="J68" s="218"/>
    </row>
    <row r="69" spans="1:10" ht="15">
      <c r="A69" s="98">
        <v>61</v>
      </c>
      <c r="B69" s="683" t="s">
        <v>1186</v>
      </c>
      <c r="C69" s="684" t="s">
        <v>3864</v>
      </c>
      <c r="D69" s="688">
        <v>26001004862</v>
      </c>
      <c r="E69" s="679" t="s">
        <v>828</v>
      </c>
      <c r="F69" s="698" t="s">
        <v>333</v>
      </c>
      <c r="G69" s="680">
        <f t="shared" si="0"/>
        <v>100</v>
      </c>
      <c r="H69" s="699">
        <v>80</v>
      </c>
      <c r="I69" s="680">
        <f t="shared" si="1"/>
        <v>20</v>
      </c>
      <c r="J69" s="218"/>
    </row>
    <row r="70" spans="1:10" ht="15">
      <c r="A70" s="98">
        <v>62</v>
      </c>
      <c r="B70" s="683" t="s">
        <v>1267</v>
      </c>
      <c r="C70" s="684" t="s">
        <v>3865</v>
      </c>
      <c r="D70" s="688">
        <v>26001008203</v>
      </c>
      <c r="E70" s="679" t="s">
        <v>828</v>
      </c>
      <c r="F70" s="698" t="s">
        <v>333</v>
      </c>
      <c r="G70" s="680">
        <f t="shared" si="0"/>
        <v>100</v>
      </c>
      <c r="H70" s="699">
        <v>80</v>
      </c>
      <c r="I70" s="680">
        <f t="shared" si="1"/>
        <v>20</v>
      </c>
      <c r="J70" s="218"/>
    </row>
    <row r="71" spans="1:10" ht="15">
      <c r="A71" s="98">
        <v>63</v>
      </c>
      <c r="B71" s="677" t="s">
        <v>861</v>
      </c>
      <c r="C71" s="677" t="s">
        <v>3244</v>
      </c>
      <c r="D71" s="686" t="s">
        <v>3866</v>
      </c>
      <c r="E71" s="679" t="s">
        <v>828</v>
      </c>
      <c r="F71" s="679" t="s">
        <v>333</v>
      </c>
      <c r="G71" s="680">
        <f t="shared" si="0"/>
        <v>150</v>
      </c>
      <c r="H71" s="699">
        <v>120</v>
      </c>
      <c r="I71" s="680">
        <f t="shared" si="1"/>
        <v>30</v>
      </c>
      <c r="J71" s="218"/>
    </row>
    <row r="72" spans="1:10" ht="15">
      <c r="A72" s="98">
        <v>64</v>
      </c>
      <c r="B72" s="687" t="s">
        <v>3890</v>
      </c>
      <c r="C72" s="687" t="s">
        <v>3891</v>
      </c>
      <c r="D72" s="688" t="s">
        <v>3867</v>
      </c>
      <c r="E72" s="679" t="s">
        <v>828</v>
      </c>
      <c r="F72" s="679" t="s">
        <v>333</v>
      </c>
      <c r="G72" s="680">
        <f t="shared" si="0"/>
        <v>100</v>
      </c>
      <c r="H72" s="699">
        <v>80</v>
      </c>
      <c r="I72" s="680">
        <f t="shared" si="1"/>
        <v>20</v>
      </c>
      <c r="J72" s="218"/>
    </row>
    <row r="73" spans="1:10" ht="15">
      <c r="A73" s="98">
        <v>65</v>
      </c>
      <c r="B73" s="687" t="s">
        <v>942</v>
      </c>
      <c r="C73" s="687" t="s">
        <v>3892</v>
      </c>
      <c r="D73" s="689" t="s">
        <v>3868</v>
      </c>
      <c r="E73" s="679" t="s">
        <v>828</v>
      </c>
      <c r="F73" s="679" t="s">
        <v>333</v>
      </c>
      <c r="G73" s="680">
        <f t="shared" si="0"/>
        <v>100</v>
      </c>
      <c r="H73" s="699">
        <v>80</v>
      </c>
      <c r="I73" s="680">
        <f t="shared" si="1"/>
        <v>20</v>
      </c>
      <c r="J73" s="218"/>
    </row>
    <row r="74" spans="1:10" ht="15">
      <c r="A74" s="98">
        <v>66</v>
      </c>
      <c r="B74" s="687" t="s">
        <v>869</v>
      </c>
      <c r="C74" s="687" t="s">
        <v>3893</v>
      </c>
      <c r="D74" s="688" t="s">
        <v>3869</v>
      </c>
      <c r="E74" s="679" t="s">
        <v>828</v>
      </c>
      <c r="F74" s="679" t="s">
        <v>333</v>
      </c>
      <c r="G74" s="680">
        <f t="shared" si="0"/>
        <v>100</v>
      </c>
      <c r="H74" s="699">
        <v>80</v>
      </c>
      <c r="I74" s="680">
        <f t="shared" si="1"/>
        <v>20</v>
      </c>
      <c r="J74" s="218"/>
    </row>
    <row r="75" spans="1:10" ht="15">
      <c r="A75" s="98">
        <v>67</v>
      </c>
      <c r="B75" s="687" t="s">
        <v>1480</v>
      </c>
      <c r="C75" s="687" t="s">
        <v>3893</v>
      </c>
      <c r="D75" s="688" t="s">
        <v>3870</v>
      </c>
      <c r="E75" s="679" t="s">
        <v>828</v>
      </c>
      <c r="F75" s="679" t="s">
        <v>333</v>
      </c>
      <c r="G75" s="680">
        <f t="shared" si="0"/>
        <v>100</v>
      </c>
      <c r="H75" s="699">
        <v>80</v>
      </c>
      <c r="I75" s="680">
        <f t="shared" si="1"/>
        <v>20</v>
      </c>
      <c r="J75" s="218"/>
    </row>
    <row r="76" spans="1:10" ht="15">
      <c r="A76" s="98">
        <v>68</v>
      </c>
      <c r="B76" s="687" t="s">
        <v>1260</v>
      </c>
      <c r="C76" s="687" t="s">
        <v>1955</v>
      </c>
      <c r="D76" s="688" t="s">
        <v>3871</v>
      </c>
      <c r="E76" s="679" t="s">
        <v>828</v>
      </c>
      <c r="F76" s="679" t="s">
        <v>333</v>
      </c>
      <c r="G76" s="680">
        <f t="shared" si="0"/>
        <v>100</v>
      </c>
      <c r="H76" s="699">
        <v>80</v>
      </c>
      <c r="I76" s="680">
        <f t="shared" si="1"/>
        <v>20</v>
      </c>
      <c r="J76" s="218"/>
    </row>
    <row r="77" spans="1:10" ht="15">
      <c r="A77" s="98">
        <v>69</v>
      </c>
      <c r="B77" s="687" t="s">
        <v>3894</v>
      </c>
      <c r="C77" s="687" t="s">
        <v>1955</v>
      </c>
      <c r="D77" s="688" t="s">
        <v>3872</v>
      </c>
      <c r="E77" s="679" t="s">
        <v>828</v>
      </c>
      <c r="F77" s="679" t="s">
        <v>333</v>
      </c>
      <c r="G77" s="680">
        <f t="shared" si="0"/>
        <v>100</v>
      </c>
      <c r="H77" s="699">
        <v>80</v>
      </c>
      <c r="I77" s="680">
        <f t="shared" si="1"/>
        <v>20</v>
      </c>
      <c r="J77" s="218"/>
    </row>
    <row r="78" spans="1:10" ht="15">
      <c r="A78" s="98">
        <v>70</v>
      </c>
      <c r="B78" s="687" t="s">
        <v>1199</v>
      </c>
      <c r="C78" s="687" t="s">
        <v>3895</v>
      </c>
      <c r="D78" s="688" t="s">
        <v>3873</v>
      </c>
      <c r="E78" s="679" t="s">
        <v>828</v>
      </c>
      <c r="F78" s="679" t="s">
        <v>333</v>
      </c>
      <c r="G78" s="680">
        <f t="shared" si="0"/>
        <v>100</v>
      </c>
      <c r="H78" s="699">
        <v>80</v>
      </c>
      <c r="I78" s="680">
        <f t="shared" si="1"/>
        <v>20</v>
      </c>
      <c r="J78" s="218"/>
    </row>
    <row r="79" spans="1:10" ht="15">
      <c r="A79" s="98">
        <v>71</v>
      </c>
      <c r="B79" s="687" t="s">
        <v>1026</v>
      </c>
      <c r="C79" s="687" t="s">
        <v>3856</v>
      </c>
      <c r="D79" s="688" t="s">
        <v>3874</v>
      </c>
      <c r="E79" s="679" t="s">
        <v>828</v>
      </c>
      <c r="F79" s="679" t="s">
        <v>333</v>
      </c>
      <c r="G79" s="680">
        <f t="shared" si="0"/>
        <v>100</v>
      </c>
      <c r="H79" s="699">
        <v>80</v>
      </c>
      <c r="I79" s="680">
        <f t="shared" si="1"/>
        <v>20</v>
      </c>
      <c r="J79" s="218"/>
    </row>
    <row r="80" spans="1:10" ht="15">
      <c r="A80" s="98">
        <v>72</v>
      </c>
      <c r="B80" s="687" t="s">
        <v>965</v>
      </c>
      <c r="C80" s="687" t="s">
        <v>1818</v>
      </c>
      <c r="D80" s="688" t="s">
        <v>3875</v>
      </c>
      <c r="E80" s="679" t="s">
        <v>828</v>
      </c>
      <c r="F80" s="679" t="s">
        <v>333</v>
      </c>
      <c r="G80" s="680">
        <f t="shared" si="0"/>
        <v>100</v>
      </c>
      <c r="H80" s="699">
        <v>80</v>
      </c>
      <c r="I80" s="680">
        <f t="shared" si="1"/>
        <v>20</v>
      </c>
      <c r="J80" s="218"/>
    </row>
    <row r="81" spans="1:10" ht="15">
      <c r="A81" s="98">
        <v>73</v>
      </c>
      <c r="B81" s="687" t="s">
        <v>3743</v>
      </c>
      <c r="C81" s="687" t="s">
        <v>3896</v>
      </c>
      <c r="D81" s="688">
        <v>33001035542</v>
      </c>
      <c r="E81" s="679" t="s">
        <v>828</v>
      </c>
      <c r="F81" s="679" t="s">
        <v>333</v>
      </c>
      <c r="G81" s="680">
        <f t="shared" si="0"/>
        <v>100</v>
      </c>
      <c r="H81" s="699">
        <v>80</v>
      </c>
      <c r="I81" s="680">
        <f t="shared" si="1"/>
        <v>20</v>
      </c>
      <c r="J81" s="218"/>
    </row>
    <row r="82" spans="1:10" ht="15">
      <c r="A82" s="98">
        <v>74</v>
      </c>
      <c r="B82" s="687" t="s">
        <v>3897</v>
      </c>
      <c r="C82" s="687" t="s">
        <v>1075</v>
      </c>
      <c r="D82" s="688" t="s">
        <v>3876</v>
      </c>
      <c r="E82" s="679" t="s">
        <v>828</v>
      </c>
      <c r="F82" s="679" t="s">
        <v>333</v>
      </c>
      <c r="G82" s="680">
        <f t="shared" si="0"/>
        <v>100</v>
      </c>
      <c r="H82" s="699">
        <v>80</v>
      </c>
      <c r="I82" s="680">
        <f t="shared" si="1"/>
        <v>20</v>
      </c>
      <c r="J82" s="218"/>
    </row>
    <row r="83" spans="1:10" ht="15">
      <c r="A83" s="98">
        <v>75</v>
      </c>
      <c r="B83" s="687" t="s">
        <v>838</v>
      </c>
      <c r="C83" s="687" t="s">
        <v>2988</v>
      </c>
      <c r="D83" s="688" t="s">
        <v>3877</v>
      </c>
      <c r="E83" s="679" t="s">
        <v>828</v>
      </c>
      <c r="F83" s="679" t="s">
        <v>333</v>
      </c>
      <c r="G83" s="680">
        <f t="shared" si="0"/>
        <v>100</v>
      </c>
      <c r="H83" s="699">
        <v>80</v>
      </c>
      <c r="I83" s="680">
        <f t="shared" si="1"/>
        <v>20</v>
      </c>
      <c r="J83" s="218"/>
    </row>
    <row r="84" spans="1:10" ht="15">
      <c r="A84" s="98">
        <v>76</v>
      </c>
      <c r="B84" s="687" t="s">
        <v>1341</v>
      </c>
      <c r="C84" s="687" t="s">
        <v>3898</v>
      </c>
      <c r="D84" s="688" t="s">
        <v>3878</v>
      </c>
      <c r="E84" s="679" t="s">
        <v>828</v>
      </c>
      <c r="F84" s="679" t="s">
        <v>333</v>
      </c>
      <c r="G84" s="680">
        <f t="shared" si="0"/>
        <v>100</v>
      </c>
      <c r="H84" s="699">
        <v>80</v>
      </c>
      <c r="I84" s="680">
        <f t="shared" si="1"/>
        <v>20</v>
      </c>
      <c r="J84" s="218"/>
    </row>
    <row r="85" spans="1:10" ht="15">
      <c r="A85" s="98">
        <v>77</v>
      </c>
      <c r="B85" s="687" t="s">
        <v>1511</v>
      </c>
      <c r="C85" s="687" t="s">
        <v>3899</v>
      </c>
      <c r="D85" s="688" t="s">
        <v>3879</v>
      </c>
      <c r="E85" s="679" t="s">
        <v>828</v>
      </c>
      <c r="F85" s="679" t="s">
        <v>333</v>
      </c>
      <c r="G85" s="680">
        <f t="shared" si="0"/>
        <v>100</v>
      </c>
      <c r="H85" s="699">
        <v>80</v>
      </c>
      <c r="I85" s="680">
        <f t="shared" si="1"/>
        <v>20</v>
      </c>
      <c r="J85" s="218"/>
    </row>
    <row r="86" spans="1:10" ht="15">
      <c r="A86" s="98">
        <v>78</v>
      </c>
      <c r="B86" s="687" t="s">
        <v>859</v>
      </c>
      <c r="C86" s="687" t="s">
        <v>3900</v>
      </c>
      <c r="D86" s="688" t="s">
        <v>3880</v>
      </c>
      <c r="E86" s="679" t="s">
        <v>828</v>
      </c>
      <c r="F86" s="679" t="s">
        <v>333</v>
      </c>
      <c r="G86" s="680">
        <f t="shared" si="0"/>
        <v>100</v>
      </c>
      <c r="H86" s="699">
        <v>80</v>
      </c>
      <c r="I86" s="680">
        <f t="shared" si="1"/>
        <v>20</v>
      </c>
      <c r="J86" s="218"/>
    </row>
    <row r="87" spans="1:10" ht="15">
      <c r="A87" s="98">
        <v>79</v>
      </c>
      <c r="B87" s="687" t="s">
        <v>2091</v>
      </c>
      <c r="C87" s="687" t="s">
        <v>2179</v>
      </c>
      <c r="D87" s="688" t="s">
        <v>3881</v>
      </c>
      <c r="E87" s="679" t="s">
        <v>828</v>
      </c>
      <c r="F87" s="679" t="s">
        <v>333</v>
      </c>
      <c r="G87" s="680">
        <f t="shared" si="0"/>
        <v>100</v>
      </c>
      <c r="H87" s="699">
        <v>80</v>
      </c>
      <c r="I87" s="680">
        <f t="shared" si="1"/>
        <v>20</v>
      </c>
      <c r="J87" s="218"/>
    </row>
    <row r="88" spans="1:10" ht="15">
      <c r="A88" s="98">
        <v>80</v>
      </c>
      <c r="B88" s="687" t="s">
        <v>979</v>
      </c>
      <c r="C88" s="687" t="s">
        <v>3901</v>
      </c>
      <c r="D88" s="688" t="s">
        <v>3882</v>
      </c>
      <c r="E88" s="679" t="s">
        <v>828</v>
      </c>
      <c r="F88" s="679" t="s">
        <v>333</v>
      </c>
      <c r="G88" s="680">
        <f t="shared" si="0"/>
        <v>100</v>
      </c>
      <c r="H88" s="699">
        <v>80</v>
      </c>
      <c r="I88" s="680">
        <f t="shared" si="1"/>
        <v>20</v>
      </c>
      <c r="J88" s="218"/>
    </row>
    <row r="89" spans="1:10" ht="15">
      <c r="A89" s="98">
        <v>81</v>
      </c>
      <c r="B89" s="687" t="s">
        <v>1090</v>
      </c>
      <c r="C89" s="687" t="s">
        <v>1190</v>
      </c>
      <c r="D89" s="688" t="s">
        <v>3883</v>
      </c>
      <c r="E89" s="679" t="s">
        <v>828</v>
      </c>
      <c r="F89" s="679" t="s">
        <v>333</v>
      </c>
      <c r="G89" s="680">
        <f t="shared" si="0"/>
        <v>100</v>
      </c>
      <c r="H89" s="699">
        <v>80</v>
      </c>
      <c r="I89" s="680">
        <f t="shared" si="1"/>
        <v>20</v>
      </c>
      <c r="J89" s="218"/>
    </row>
    <row r="90" spans="1:10" ht="15">
      <c r="A90" s="98">
        <v>82</v>
      </c>
      <c r="B90" s="687" t="s">
        <v>1248</v>
      </c>
      <c r="C90" s="687" t="s">
        <v>1070</v>
      </c>
      <c r="D90" s="688" t="s">
        <v>3884</v>
      </c>
      <c r="E90" s="679" t="s">
        <v>828</v>
      </c>
      <c r="F90" s="679" t="s">
        <v>333</v>
      </c>
      <c r="G90" s="680">
        <f t="shared" si="0"/>
        <v>100</v>
      </c>
      <c r="H90" s="699">
        <v>80</v>
      </c>
      <c r="I90" s="680">
        <f t="shared" si="1"/>
        <v>20</v>
      </c>
      <c r="J90" s="218"/>
    </row>
    <row r="91" spans="1:10" ht="15">
      <c r="A91" s="98">
        <v>83</v>
      </c>
      <c r="B91" s="687" t="s">
        <v>843</v>
      </c>
      <c r="C91" s="687" t="s">
        <v>975</v>
      </c>
      <c r="D91" s="688" t="s">
        <v>3885</v>
      </c>
      <c r="E91" s="679" t="s">
        <v>828</v>
      </c>
      <c r="F91" s="679" t="s">
        <v>333</v>
      </c>
      <c r="G91" s="680">
        <f t="shared" si="0"/>
        <v>100</v>
      </c>
      <c r="H91" s="699">
        <v>80</v>
      </c>
      <c r="I91" s="680">
        <f t="shared" si="1"/>
        <v>20</v>
      </c>
      <c r="J91" s="218"/>
    </row>
    <row r="92" spans="1:10" ht="15">
      <c r="A92" s="98">
        <v>84</v>
      </c>
      <c r="B92" s="687" t="s">
        <v>1209</v>
      </c>
      <c r="C92" s="687" t="s">
        <v>1489</v>
      </c>
      <c r="D92" s="688" t="s">
        <v>3886</v>
      </c>
      <c r="E92" s="679" t="s">
        <v>828</v>
      </c>
      <c r="F92" s="679" t="s">
        <v>333</v>
      </c>
      <c r="G92" s="680">
        <f t="shared" si="0"/>
        <v>100</v>
      </c>
      <c r="H92" s="699">
        <v>80</v>
      </c>
      <c r="I92" s="680">
        <f t="shared" si="1"/>
        <v>20</v>
      </c>
      <c r="J92" s="218"/>
    </row>
    <row r="93" spans="1:10" ht="15">
      <c r="A93" s="98">
        <v>85</v>
      </c>
      <c r="B93" s="687" t="s">
        <v>1237</v>
      </c>
      <c r="C93" s="687" t="s">
        <v>1947</v>
      </c>
      <c r="D93" s="688" t="s">
        <v>3887</v>
      </c>
      <c r="E93" s="679" t="s">
        <v>828</v>
      </c>
      <c r="F93" s="679" t="s">
        <v>333</v>
      </c>
      <c r="G93" s="680">
        <f t="shared" si="0"/>
        <v>100</v>
      </c>
      <c r="H93" s="699">
        <v>80</v>
      </c>
      <c r="I93" s="680">
        <f t="shared" si="1"/>
        <v>20</v>
      </c>
      <c r="J93" s="218"/>
    </row>
    <row r="94" spans="1:10" ht="15">
      <c r="A94" s="98">
        <v>86</v>
      </c>
      <c r="B94" s="687" t="s">
        <v>3902</v>
      </c>
      <c r="C94" s="687" t="s">
        <v>3903</v>
      </c>
      <c r="D94" s="688" t="s">
        <v>3888</v>
      </c>
      <c r="E94" s="679" t="s">
        <v>828</v>
      </c>
      <c r="F94" s="679" t="s">
        <v>333</v>
      </c>
      <c r="G94" s="680">
        <f t="shared" si="0"/>
        <v>100</v>
      </c>
      <c r="H94" s="699">
        <v>80</v>
      </c>
      <c r="I94" s="680">
        <f t="shared" si="1"/>
        <v>20</v>
      </c>
      <c r="J94" s="218"/>
    </row>
    <row r="95" spans="1:10" ht="15">
      <c r="A95" s="98">
        <v>87</v>
      </c>
      <c r="B95" s="690" t="s">
        <v>823</v>
      </c>
      <c r="C95" s="690" t="s">
        <v>3904</v>
      </c>
      <c r="D95" s="688">
        <v>33001081991</v>
      </c>
      <c r="E95" s="679" t="s">
        <v>828</v>
      </c>
      <c r="F95" s="679" t="s">
        <v>333</v>
      </c>
      <c r="G95" s="680">
        <f t="shared" si="0"/>
        <v>100</v>
      </c>
      <c r="H95" s="699">
        <v>80</v>
      </c>
      <c r="I95" s="680">
        <f t="shared" si="1"/>
        <v>20</v>
      </c>
      <c r="J95" s="218"/>
    </row>
    <row r="96" spans="1:10" ht="15">
      <c r="A96" s="98">
        <v>88</v>
      </c>
      <c r="B96" s="690" t="s">
        <v>913</v>
      </c>
      <c r="C96" s="690" t="s">
        <v>3905</v>
      </c>
      <c r="D96" s="688">
        <v>33001074646</v>
      </c>
      <c r="E96" s="679" t="s">
        <v>828</v>
      </c>
      <c r="F96" s="679" t="s">
        <v>333</v>
      </c>
      <c r="G96" s="680">
        <f t="shared" si="0"/>
        <v>100</v>
      </c>
      <c r="H96" s="699">
        <v>80</v>
      </c>
      <c r="I96" s="680">
        <f t="shared" si="1"/>
        <v>20</v>
      </c>
      <c r="J96" s="218"/>
    </row>
    <row r="97" spans="1:10" ht="15">
      <c r="A97" s="98">
        <v>89</v>
      </c>
      <c r="B97" s="690" t="s">
        <v>1053</v>
      </c>
      <c r="C97" s="690" t="s">
        <v>3906</v>
      </c>
      <c r="D97" s="688">
        <v>33201085654</v>
      </c>
      <c r="E97" s="679" t="s">
        <v>828</v>
      </c>
      <c r="F97" s="679" t="s">
        <v>333</v>
      </c>
      <c r="G97" s="680">
        <f t="shared" ref="G97:G160" si="2">H97/0.8</f>
        <v>100</v>
      </c>
      <c r="H97" s="699">
        <v>80</v>
      </c>
      <c r="I97" s="680">
        <f t="shared" ref="I97:I160" si="3">H97*0.25</f>
        <v>20</v>
      </c>
      <c r="J97" s="218"/>
    </row>
    <row r="98" spans="1:10" ht="15">
      <c r="A98" s="98">
        <v>90</v>
      </c>
      <c r="B98" s="690" t="s">
        <v>913</v>
      </c>
      <c r="C98" s="690" t="s">
        <v>3907</v>
      </c>
      <c r="D98" s="688">
        <v>33001023774</v>
      </c>
      <c r="E98" s="679" t="s">
        <v>828</v>
      </c>
      <c r="F98" s="679" t="s">
        <v>333</v>
      </c>
      <c r="G98" s="680">
        <f t="shared" si="2"/>
        <v>100</v>
      </c>
      <c r="H98" s="699">
        <v>80</v>
      </c>
      <c r="I98" s="680">
        <f t="shared" si="3"/>
        <v>20</v>
      </c>
      <c r="J98" s="218"/>
    </row>
    <row r="99" spans="1:10" ht="15">
      <c r="A99" s="98">
        <v>91</v>
      </c>
      <c r="B99" s="690" t="s">
        <v>1090</v>
      </c>
      <c r="C99" s="690" t="s">
        <v>3908</v>
      </c>
      <c r="D99" s="688">
        <v>59001112545</v>
      </c>
      <c r="E99" s="679" t="s">
        <v>828</v>
      </c>
      <c r="F99" s="679" t="s">
        <v>333</v>
      </c>
      <c r="G99" s="680">
        <f t="shared" si="2"/>
        <v>100</v>
      </c>
      <c r="H99" s="699">
        <v>80</v>
      </c>
      <c r="I99" s="680">
        <f t="shared" si="3"/>
        <v>20</v>
      </c>
      <c r="J99" s="218"/>
    </row>
    <row r="100" spans="1:10" ht="15">
      <c r="A100" s="98">
        <v>92</v>
      </c>
      <c r="B100" s="690" t="s">
        <v>919</v>
      </c>
      <c r="C100" s="690" t="s">
        <v>3909</v>
      </c>
      <c r="D100" s="688">
        <v>33001062845</v>
      </c>
      <c r="E100" s="679" t="s">
        <v>828</v>
      </c>
      <c r="F100" s="679" t="s">
        <v>333</v>
      </c>
      <c r="G100" s="680">
        <f t="shared" si="2"/>
        <v>100</v>
      </c>
      <c r="H100" s="699">
        <v>80</v>
      </c>
      <c r="I100" s="680">
        <f t="shared" si="3"/>
        <v>20</v>
      </c>
      <c r="J100" s="218"/>
    </row>
    <row r="101" spans="1:10" ht="15">
      <c r="A101" s="98">
        <v>93</v>
      </c>
      <c r="B101" s="690" t="s">
        <v>2584</v>
      </c>
      <c r="C101" s="690" t="s">
        <v>3910</v>
      </c>
      <c r="D101" s="688">
        <v>33001056486</v>
      </c>
      <c r="E101" s="679" t="s">
        <v>828</v>
      </c>
      <c r="F101" s="679" t="s">
        <v>333</v>
      </c>
      <c r="G101" s="680">
        <f t="shared" si="2"/>
        <v>100</v>
      </c>
      <c r="H101" s="699">
        <v>80</v>
      </c>
      <c r="I101" s="680">
        <f t="shared" si="3"/>
        <v>20</v>
      </c>
      <c r="J101" s="218"/>
    </row>
    <row r="102" spans="1:10" ht="15">
      <c r="A102" s="98">
        <v>94</v>
      </c>
      <c r="B102" s="690" t="s">
        <v>3662</v>
      </c>
      <c r="C102" s="690" t="s">
        <v>3911</v>
      </c>
      <c r="D102" s="688">
        <v>33001035909</v>
      </c>
      <c r="E102" s="679" t="s">
        <v>828</v>
      </c>
      <c r="F102" s="679" t="s">
        <v>333</v>
      </c>
      <c r="G102" s="680">
        <f t="shared" si="2"/>
        <v>100</v>
      </c>
      <c r="H102" s="699">
        <v>80</v>
      </c>
      <c r="I102" s="680">
        <f t="shared" si="3"/>
        <v>20</v>
      </c>
      <c r="J102" s="218"/>
    </row>
    <row r="103" spans="1:10" ht="15">
      <c r="A103" s="98">
        <v>95</v>
      </c>
      <c r="B103" s="690" t="s">
        <v>1999</v>
      </c>
      <c r="C103" s="690" t="s">
        <v>1323</v>
      </c>
      <c r="D103" s="688">
        <v>35901129709</v>
      </c>
      <c r="E103" s="679" t="s">
        <v>828</v>
      </c>
      <c r="F103" s="679" t="s">
        <v>333</v>
      </c>
      <c r="G103" s="680">
        <f t="shared" si="2"/>
        <v>100</v>
      </c>
      <c r="H103" s="699">
        <v>80</v>
      </c>
      <c r="I103" s="680">
        <f t="shared" si="3"/>
        <v>20</v>
      </c>
      <c r="J103" s="218"/>
    </row>
    <row r="104" spans="1:10" ht="15">
      <c r="A104" s="98">
        <v>96</v>
      </c>
      <c r="B104" s="690" t="s">
        <v>1011</v>
      </c>
      <c r="C104" s="690" t="s">
        <v>3912</v>
      </c>
      <c r="D104" s="688">
        <v>33001001693</v>
      </c>
      <c r="E104" s="679" t="s">
        <v>828</v>
      </c>
      <c r="F104" s="679" t="s">
        <v>333</v>
      </c>
      <c r="G104" s="680">
        <f t="shared" si="2"/>
        <v>100</v>
      </c>
      <c r="H104" s="699">
        <v>80</v>
      </c>
      <c r="I104" s="680">
        <f t="shared" si="3"/>
        <v>20</v>
      </c>
      <c r="J104" s="218"/>
    </row>
    <row r="105" spans="1:10" ht="15">
      <c r="A105" s="98">
        <v>97</v>
      </c>
      <c r="B105" s="690" t="s">
        <v>1790</v>
      </c>
      <c r="C105" s="690" t="s">
        <v>3913</v>
      </c>
      <c r="D105" s="688">
        <v>33001024835</v>
      </c>
      <c r="E105" s="679" t="s">
        <v>828</v>
      </c>
      <c r="F105" s="679" t="s">
        <v>333</v>
      </c>
      <c r="G105" s="680">
        <f t="shared" si="2"/>
        <v>100</v>
      </c>
      <c r="H105" s="699">
        <v>80</v>
      </c>
      <c r="I105" s="680">
        <f t="shared" si="3"/>
        <v>20</v>
      </c>
      <c r="J105" s="218"/>
    </row>
    <row r="106" spans="1:10" ht="15">
      <c r="A106" s="98">
        <v>98</v>
      </c>
      <c r="B106" s="690" t="s">
        <v>979</v>
      </c>
      <c r="C106" s="690" t="s">
        <v>3914</v>
      </c>
      <c r="D106" s="688">
        <v>33501084223</v>
      </c>
      <c r="E106" s="679" t="s">
        <v>828</v>
      </c>
      <c r="F106" s="679" t="s">
        <v>333</v>
      </c>
      <c r="G106" s="680">
        <f t="shared" si="2"/>
        <v>100</v>
      </c>
      <c r="H106" s="699">
        <v>80</v>
      </c>
      <c r="I106" s="680">
        <f t="shared" si="3"/>
        <v>20</v>
      </c>
      <c r="J106" s="218"/>
    </row>
    <row r="107" spans="1:10" ht="15">
      <c r="A107" s="98">
        <v>99</v>
      </c>
      <c r="B107" s="690" t="s">
        <v>1480</v>
      </c>
      <c r="C107" s="690" t="s">
        <v>2939</v>
      </c>
      <c r="D107" s="688">
        <v>33001026668</v>
      </c>
      <c r="E107" s="679" t="s">
        <v>828</v>
      </c>
      <c r="F107" s="679" t="s">
        <v>333</v>
      </c>
      <c r="G107" s="680">
        <f t="shared" si="2"/>
        <v>100</v>
      </c>
      <c r="H107" s="699">
        <v>80</v>
      </c>
      <c r="I107" s="680">
        <f t="shared" si="3"/>
        <v>20</v>
      </c>
      <c r="J107" s="218"/>
    </row>
    <row r="108" spans="1:10" ht="15">
      <c r="A108" s="98">
        <v>100</v>
      </c>
      <c r="B108" s="690" t="s">
        <v>1428</v>
      </c>
      <c r="C108" s="690" t="s">
        <v>1001</v>
      </c>
      <c r="D108" s="688" t="s">
        <v>3889</v>
      </c>
      <c r="E108" s="679" t="s">
        <v>828</v>
      </c>
      <c r="F108" s="679" t="s">
        <v>333</v>
      </c>
      <c r="G108" s="680">
        <f t="shared" si="2"/>
        <v>100</v>
      </c>
      <c r="H108" s="699">
        <v>80</v>
      </c>
      <c r="I108" s="680">
        <f t="shared" si="3"/>
        <v>20</v>
      </c>
      <c r="J108" s="218"/>
    </row>
    <row r="109" spans="1:10" ht="15">
      <c r="A109" s="98">
        <v>101</v>
      </c>
      <c r="B109" s="690" t="s">
        <v>835</v>
      </c>
      <c r="C109" s="690" t="s">
        <v>3670</v>
      </c>
      <c r="D109" s="688">
        <v>33001020072</v>
      </c>
      <c r="E109" s="679" t="s">
        <v>828</v>
      </c>
      <c r="F109" s="679" t="s">
        <v>333</v>
      </c>
      <c r="G109" s="680">
        <f t="shared" si="2"/>
        <v>100</v>
      </c>
      <c r="H109" s="699">
        <v>80</v>
      </c>
      <c r="I109" s="680">
        <f t="shared" si="3"/>
        <v>20</v>
      </c>
      <c r="J109" s="218"/>
    </row>
    <row r="110" spans="1:10" ht="15">
      <c r="A110" s="98">
        <v>102</v>
      </c>
      <c r="B110" s="690" t="s">
        <v>1757</v>
      </c>
      <c r="C110" s="690" t="s">
        <v>3915</v>
      </c>
      <c r="D110" s="688">
        <v>52001022123</v>
      </c>
      <c r="E110" s="679" t="s">
        <v>828</v>
      </c>
      <c r="F110" s="679" t="s">
        <v>333</v>
      </c>
      <c r="G110" s="680">
        <f t="shared" si="2"/>
        <v>100</v>
      </c>
      <c r="H110" s="699">
        <v>80</v>
      </c>
      <c r="I110" s="680">
        <f t="shared" si="3"/>
        <v>20</v>
      </c>
      <c r="J110" s="218"/>
    </row>
    <row r="111" spans="1:10" ht="15">
      <c r="A111" s="98">
        <v>103</v>
      </c>
      <c r="B111" s="690" t="s">
        <v>1053</v>
      </c>
      <c r="C111" s="690" t="s">
        <v>3916</v>
      </c>
      <c r="D111" s="688">
        <v>33001073884</v>
      </c>
      <c r="E111" s="679" t="s">
        <v>828</v>
      </c>
      <c r="F111" s="679" t="s">
        <v>333</v>
      </c>
      <c r="G111" s="680">
        <f t="shared" si="2"/>
        <v>100</v>
      </c>
      <c r="H111" s="699">
        <v>80</v>
      </c>
      <c r="I111" s="680">
        <f t="shared" si="3"/>
        <v>20</v>
      </c>
      <c r="J111" s="218"/>
    </row>
    <row r="112" spans="1:10" ht="15">
      <c r="A112" s="98">
        <v>104</v>
      </c>
      <c r="B112" s="690" t="s">
        <v>3336</v>
      </c>
      <c r="C112" s="690" t="s">
        <v>1489</v>
      </c>
      <c r="D112" s="688">
        <v>33001078269</v>
      </c>
      <c r="E112" s="679" t="s">
        <v>828</v>
      </c>
      <c r="F112" s="679" t="s">
        <v>333</v>
      </c>
      <c r="G112" s="680">
        <f t="shared" si="2"/>
        <v>100</v>
      </c>
      <c r="H112" s="699">
        <v>80</v>
      </c>
      <c r="I112" s="680">
        <f t="shared" si="3"/>
        <v>20</v>
      </c>
      <c r="J112" s="218"/>
    </row>
    <row r="113" spans="1:10" ht="15">
      <c r="A113" s="98">
        <v>105</v>
      </c>
      <c r="B113" s="690" t="s">
        <v>916</v>
      </c>
      <c r="C113" s="690" t="s">
        <v>3917</v>
      </c>
      <c r="D113" s="688">
        <v>33001018550</v>
      </c>
      <c r="E113" s="679" t="s">
        <v>828</v>
      </c>
      <c r="F113" s="679" t="s">
        <v>333</v>
      </c>
      <c r="G113" s="680">
        <f t="shared" si="2"/>
        <v>100</v>
      </c>
      <c r="H113" s="699">
        <v>80</v>
      </c>
      <c r="I113" s="680">
        <f t="shared" si="3"/>
        <v>20</v>
      </c>
      <c r="J113" s="218"/>
    </row>
    <row r="114" spans="1:10" ht="15">
      <c r="A114" s="98">
        <v>106</v>
      </c>
      <c r="B114" s="690" t="s">
        <v>913</v>
      </c>
      <c r="C114" s="690" t="s">
        <v>3918</v>
      </c>
      <c r="D114" s="688">
        <v>33001049087</v>
      </c>
      <c r="E114" s="679" t="s">
        <v>828</v>
      </c>
      <c r="F114" s="679" t="s">
        <v>333</v>
      </c>
      <c r="G114" s="680">
        <f t="shared" si="2"/>
        <v>100</v>
      </c>
      <c r="H114" s="699">
        <v>80</v>
      </c>
      <c r="I114" s="680">
        <f t="shared" si="3"/>
        <v>20</v>
      </c>
      <c r="J114" s="218"/>
    </row>
    <row r="115" spans="1:10" ht="15">
      <c r="A115" s="98">
        <v>107</v>
      </c>
      <c r="B115" s="690" t="s">
        <v>3336</v>
      </c>
      <c r="C115" s="690" t="s">
        <v>3919</v>
      </c>
      <c r="D115" s="688">
        <v>33001033739</v>
      </c>
      <c r="E115" s="679" t="s">
        <v>828</v>
      </c>
      <c r="F115" s="679" t="s">
        <v>333</v>
      </c>
      <c r="G115" s="680">
        <f t="shared" si="2"/>
        <v>100</v>
      </c>
      <c r="H115" s="699">
        <v>80</v>
      </c>
      <c r="I115" s="680">
        <f t="shared" si="3"/>
        <v>20</v>
      </c>
      <c r="J115" s="218"/>
    </row>
    <row r="116" spans="1:10" ht="15">
      <c r="A116" s="98">
        <v>108</v>
      </c>
      <c r="B116" s="690" t="s">
        <v>1954</v>
      </c>
      <c r="C116" s="690" t="s">
        <v>2179</v>
      </c>
      <c r="D116" s="688">
        <v>33001049130</v>
      </c>
      <c r="E116" s="679" t="s">
        <v>828</v>
      </c>
      <c r="F116" s="679" t="s">
        <v>333</v>
      </c>
      <c r="G116" s="680">
        <f t="shared" si="2"/>
        <v>100</v>
      </c>
      <c r="H116" s="699">
        <v>80</v>
      </c>
      <c r="I116" s="680">
        <f t="shared" si="3"/>
        <v>20</v>
      </c>
      <c r="J116" s="218"/>
    </row>
    <row r="117" spans="1:10" ht="15">
      <c r="A117" s="98">
        <v>109</v>
      </c>
      <c r="B117" s="690" t="s">
        <v>913</v>
      </c>
      <c r="C117" s="690" t="s">
        <v>2179</v>
      </c>
      <c r="D117" s="688">
        <v>33001072942</v>
      </c>
      <c r="E117" s="679" t="s">
        <v>828</v>
      </c>
      <c r="F117" s="679" t="s">
        <v>333</v>
      </c>
      <c r="G117" s="680">
        <f t="shared" si="2"/>
        <v>100</v>
      </c>
      <c r="H117" s="699">
        <v>80</v>
      </c>
      <c r="I117" s="680">
        <f t="shared" si="3"/>
        <v>20</v>
      </c>
      <c r="J117" s="218"/>
    </row>
    <row r="118" spans="1:10" ht="15">
      <c r="A118" s="98">
        <v>110</v>
      </c>
      <c r="B118" s="690" t="s">
        <v>1090</v>
      </c>
      <c r="C118" s="690" t="s">
        <v>3414</v>
      </c>
      <c r="D118" s="688">
        <v>33001068416</v>
      </c>
      <c r="E118" s="679" t="s">
        <v>828</v>
      </c>
      <c r="F118" s="679" t="s">
        <v>333</v>
      </c>
      <c r="G118" s="680">
        <f t="shared" si="2"/>
        <v>100</v>
      </c>
      <c r="H118" s="699">
        <v>80</v>
      </c>
      <c r="I118" s="680">
        <f t="shared" si="3"/>
        <v>20</v>
      </c>
      <c r="J118" s="218" t="s">
        <v>0</v>
      </c>
    </row>
    <row r="119" spans="1:10" ht="15">
      <c r="A119" s="98">
        <v>111</v>
      </c>
      <c r="B119" s="690" t="s">
        <v>859</v>
      </c>
      <c r="C119" s="690" t="s">
        <v>1383</v>
      </c>
      <c r="D119" s="688">
        <v>33001077407</v>
      </c>
      <c r="E119" s="679" t="s">
        <v>828</v>
      </c>
      <c r="F119" s="679" t="s">
        <v>333</v>
      </c>
      <c r="G119" s="680">
        <f t="shared" si="2"/>
        <v>100</v>
      </c>
      <c r="H119" s="699">
        <v>80</v>
      </c>
      <c r="I119" s="680">
        <f t="shared" si="3"/>
        <v>20</v>
      </c>
    </row>
    <row r="120" spans="1:10" ht="15">
      <c r="A120" s="98">
        <v>112</v>
      </c>
      <c r="B120" s="690" t="s">
        <v>3920</v>
      </c>
      <c r="C120" s="690" t="s">
        <v>3921</v>
      </c>
      <c r="D120" s="688">
        <v>33001072481</v>
      </c>
      <c r="E120" s="679" t="s">
        <v>828</v>
      </c>
      <c r="F120" s="679" t="s">
        <v>333</v>
      </c>
      <c r="G120" s="680">
        <f t="shared" si="2"/>
        <v>100</v>
      </c>
      <c r="H120" s="699">
        <v>80</v>
      </c>
      <c r="I120" s="680">
        <f t="shared" si="3"/>
        <v>20</v>
      </c>
    </row>
    <row r="121" spans="1:10" ht="15">
      <c r="A121" s="98">
        <v>113</v>
      </c>
      <c r="B121" s="690" t="s">
        <v>3922</v>
      </c>
      <c r="C121" s="690" t="s">
        <v>3923</v>
      </c>
      <c r="D121" s="688">
        <v>53001053645</v>
      </c>
      <c r="E121" s="679" t="s">
        <v>828</v>
      </c>
      <c r="F121" s="679" t="s">
        <v>333</v>
      </c>
      <c r="G121" s="680">
        <f t="shared" si="2"/>
        <v>100</v>
      </c>
      <c r="H121" s="699">
        <v>80</v>
      </c>
      <c r="I121" s="680">
        <f t="shared" si="3"/>
        <v>20</v>
      </c>
    </row>
    <row r="122" spans="1:10" ht="15">
      <c r="A122" s="98">
        <v>114</v>
      </c>
      <c r="B122" s="690" t="s">
        <v>997</v>
      </c>
      <c r="C122" s="690" t="s">
        <v>1955</v>
      </c>
      <c r="D122" s="688">
        <v>33001026422</v>
      </c>
      <c r="E122" s="679" t="s">
        <v>828</v>
      </c>
      <c r="F122" s="679" t="s">
        <v>333</v>
      </c>
      <c r="G122" s="680">
        <f t="shared" si="2"/>
        <v>100</v>
      </c>
      <c r="H122" s="699">
        <v>80</v>
      </c>
      <c r="I122" s="680">
        <f t="shared" si="3"/>
        <v>20</v>
      </c>
    </row>
    <row r="123" spans="1:10" ht="15">
      <c r="A123" s="98">
        <v>115</v>
      </c>
      <c r="B123" s="690" t="s">
        <v>3859</v>
      </c>
      <c r="C123" s="690" t="s">
        <v>2103</v>
      </c>
      <c r="D123" s="688">
        <v>33001050336</v>
      </c>
      <c r="E123" s="679" t="s">
        <v>828</v>
      </c>
      <c r="F123" s="679" t="s">
        <v>333</v>
      </c>
      <c r="G123" s="680">
        <f t="shared" si="2"/>
        <v>100</v>
      </c>
      <c r="H123" s="699">
        <v>80</v>
      </c>
      <c r="I123" s="680">
        <f t="shared" si="3"/>
        <v>20</v>
      </c>
    </row>
    <row r="124" spans="1:10" ht="15">
      <c r="A124" s="98">
        <v>116</v>
      </c>
      <c r="B124" s="690" t="s">
        <v>913</v>
      </c>
      <c r="C124" s="690" t="s">
        <v>3924</v>
      </c>
      <c r="D124" s="688">
        <v>33001024929</v>
      </c>
      <c r="E124" s="679" t="s">
        <v>828</v>
      </c>
      <c r="F124" s="679" t="s">
        <v>333</v>
      </c>
      <c r="G124" s="680">
        <f t="shared" si="2"/>
        <v>100</v>
      </c>
      <c r="H124" s="699">
        <v>80</v>
      </c>
      <c r="I124" s="680">
        <f t="shared" si="3"/>
        <v>20</v>
      </c>
    </row>
    <row r="125" spans="1:10" ht="15">
      <c r="A125" s="98">
        <v>117</v>
      </c>
      <c r="B125" s="690" t="s">
        <v>3755</v>
      </c>
      <c r="C125" s="690" t="s">
        <v>3925</v>
      </c>
      <c r="D125" s="688">
        <v>33001075930</v>
      </c>
      <c r="E125" s="679" t="s">
        <v>828</v>
      </c>
      <c r="F125" s="679" t="s">
        <v>333</v>
      </c>
      <c r="G125" s="680">
        <f t="shared" si="2"/>
        <v>100</v>
      </c>
      <c r="H125" s="699">
        <v>80</v>
      </c>
      <c r="I125" s="680">
        <f t="shared" si="3"/>
        <v>20</v>
      </c>
    </row>
    <row r="126" spans="1:10" ht="15">
      <c r="A126" s="98">
        <v>118</v>
      </c>
      <c r="B126" s="690" t="s">
        <v>3926</v>
      </c>
      <c r="C126" s="690" t="s">
        <v>3927</v>
      </c>
      <c r="D126" s="688">
        <v>33001006364</v>
      </c>
      <c r="E126" s="679" t="s">
        <v>828</v>
      </c>
      <c r="F126" s="679" t="s">
        <v>333</v>
      </c>
      <c r="G126" s="680">
        <f t="shared" si="2"/>
        <v>100</v>
      </c>
      <c r="H126" s="699">
        <v>80</v>
      </c>
      <c r="I126" s="680">
        <f t="shared" si="3"/>
        <v>20</v>
      </c>
    </row>
    <row r="127" spans="1:10" ht="15">
      <c r="A127" s="98">
        <v>119</v>
      </c>
      <c r="B127" s="690" t="s">
        <v>846</v>
      </c>
      <c r="C127" s="690" t="s">
        <v>3928</v>
      </c>
      <c r="D127" s="688">
        <v>33001073035</v>
      </c>
      <c r="E127" s="679" t="s">
        <v>828</v>
      </c>
      <c r="F127" s="679" t="s">
        <v>333</v>
      </c>
      <c r="G127" s="680">
        <f t="shared" si="2"/>
        <v>100</v>
      </c>
      <c r="H127" s="699">
        <v>80</v>
      </c>
      <c r="I127" s="680">
        <f t="shared" si="3"/>
        <v>20</v>
      </c>
    </row>
    <row r="128" spans="1:10" ht="15">
      <c r="A128" s="98">
        <v>120</v>
      </c>
      <c r="B128" s="690" t="s">
        <v>1973</v>
      </c>
      <c r="C128" s="690" t="s">
        <v>1190</v>
      </c>
      <c r="D128" s="688">
        <v>33001063212</v>
      </c>
      <c r="E128" s="679" t="s">
        <v>828</v>
      </c>
      <c r="F128" s="679" t="s">
        <v>333</v>
      </c>
      <c r="G128" s="680">
        <f t="shared" si="2"/>
        <v>100</v>
      </c>
      <c r="H128" s="699">
        <v>80</v>
      </c>
      <c r="I128" s="680">
        <f t="shared" si="3"/>
        <v>20</v>
      </c>
    </row>
    <row r="129" spans="1:9" ht="15">
      <c r="A129" s="98">
        <v>121</v>
      </c>
      <c r="B129" s="690" t="s">
        <v>1155</v>
      </c>
      <c r="C129" s="690" t="s">
        <v>3929</v>
      </c>
      <c r="D129" s="688">
        <v>61001080401</v>
      </c>
      <c r="E129" s="679" t="s">
        <v>828</v>
      </c>
      <c r="F129" s="679" t="s">
        <v>333</v>
      </c>
      <c r="G129" s="680">
        <f t="shared" si="2"/>
        <v>100</v>
      </c>
      <c r="H129" s="699">
        <v>80</v>
      </c>
      <c r="I129" s="680">
        <f t="shared" si="3"/>
        <v>20</v>
      </c>
    </row>
    <row r="130" spans="1:9" ht="15">
      <c r="A130" s="98">
        <v>122</v>
      </c>
      <c r="B130" s="690" t="s">
        <v>1158</v>
      </c>
      <c r="C130" s="690" t="s">
        <v>3930</v>
      </c>
      <c r="D130" s="688">
        <v>33001067383</v>
      </c>
      <c r="E130" s="679" t="s">
        <v>828</v>
      </c>
      <c r="F130" s="679" t="s">
        <v>333</v>
      </c>
      <c r="G130" s="680">
        <f t="shared" si="2"/>
        <v>100</v>
      </c>
      <c r="H130" s="699">
        <v>80</v>
      </c>
      <c r="I130" s="680">
        <f t="shared" si="3"/>
        <v>20</v>
      </c>
    </row>
    <row r="131" spans="1:9" ht="15">
      <c r="A131" s="98">
        <v>123</v>
      </c>
      <c r="B131" s="690" t="s">
        <v>1237</v>
      </c>
      <c r="C131" s="690" t="s">
        <v>1760</v>
      </c>
      <c r="D131" s="688">
        <v>33001074413</v>
      </c>
      <c r="E131" s="679" t="s">
        <v>828</v>
      </c>
      <c r="F131" s="679" t="s">
        <v>333</v>
      </c>
      <c r="G131" s="680">
        <f t="shared" si="2"/>
        <v>100</v>
      </c>
      <c r="H131" s="699">
        <v>80</v>
      </c>
      <c r="I131" s="680">
        <f t="shared" si="3"/>
        <v>20</v>
      </c>
    </row>
    <row r="132" spans="1:9" ht="15">
      <c r="A132" s="98">
        <v>124</v>
      </c>
      <c r="B132" s="690" t="s">
        <v>1130</v>
      </c>
      <c r="C132" s="690" t="s">
        <v>3916</v>
      </c>
      <c r="D132" s="688">
        <v>33001079989</v>
      </c>
      <c r="E132" s="679" t="s">
        <v>828</v>
      </c>
      <c r="F132" s="679" t="s">
        <v>333</v>
      </c>
      <c r="G132" s="680">
        <f t="shared" si="2"/>
        <v>100</v>
      </c>
      <c r="H132" s="699">
        <v>80</v>
      </c>
      <c r="I132" s="680">
        <f t="shared" si="3"/>
        <v>20</v>
      </c>
    </row>
    <row r="133" spans="1:9" ht="15">
      <c r="A133" s="98">
        <v>125</v>
      </c>
      <c r="B133" s="690" t="s">
        <v>838</v>
      </c>
      <c r="C133" s="690" t="s">
        <v>3931</v>
      </c>
      <c r="D133" s="688">
        <v>33001069492</v>
      </c>
      <c r="E133" s="679" t="s">
        <v>828</v>
      </c>
      <c r="F133" s="679" t="s">
        <v>333</v>
      </c>
      <c r="G133" s="680">
        <f t="shared" si="2"/>
        <v>100</v>
      </c>
      <c r="H133" s="699">
        <v>80</v>
      </c>
      <c r="I133" s="680">
        <f t="shared" si="3"/>
        <v>20</v>
      </c>
    </row>
    <row r="134" spans="1:9" ht="15">
      <c r="A134" s="98">
        <v>126</v>
      </c>
      <c r="B134" s="683" t="s">
        <v>3721</v>
      </c>
      <c r="C134" s="683" t="s">
        <v>924</v>
      </c>
      <c r="D134" s="691" t="s">
        <v>3932</v>
      </c>
      <c r="E134" s="679" t="s">
        <v>828</v>
      </c>
      <c r="F134" s="679" t="s">
        <v>333</v>
      </c>
      <c r="G134" s="680">
        <f t="shared" si="2"/>
        <v>150</v>
      </c>
      <c r="H134" s="699">
        <v>120</v>
      </c>
      <c r="I134" s="680">
        <f t="shared" si="3"/>
        <v>30</v>
      </c>
    </row>
    <row r="135" spans="1:9" ht="15">
      <c r="A135" s="98">
        <v>127</v>
      </c>
      <c r="B135" s="684" t="s">
        <v>3323</v>
      </c>
      <c r="C135" s="684" t="s">
        <v>1955</v>
      </c>
      <c r="D135" s="692">
        <v>46001004277</v>
      </c>
      <c r="E135" s="679" t="s">
        <v>828</v>
      </c>
      <c r="F135" s="679" t="s">
        <v>333</v>
      </c>
      <c r="G135" s="680">
        <f t="shared" si="2"/>
        <v>300</v>
      </c>
      <c r="H135" s="699">
        <v>240</v>
      </c>
      <c r="I135" s="680">
        <f t="shared" si="3"/>
        <v>60</v>
      </c>
    </row>
    <row r="136" spans="1:9" ht="15">
      <c r="A136" s="98">
        <v>128</v>
      </c>
      <c r="B136" s="684" t="s">
        <v>3933</v>
      </c>
      <c r="C136" s="684" t="s">
        <v>1131</v>
      </c>
      <c r="D136" s="692">
        <v>46001004170</v>
      </c>
      <c r="E136" s="679" t="s">
        <v>828</v>
      </c>
      <c r="F136" s="679" t="s">
        <v>333</v>
      </c>
      <c r="G136" s="680">
        <f t="shared" si="2"/>
        <v>200</v>
      </c>
      <c r="H136" s="699">
        <v>160</v>
      </c>
      <c r="I136" s="680">
        <f t="shared" si="3"/>
        <v>40</v>
      </c>
    </row>
    <row r="137" spans="1:9" ht="15">
      <c r="A137" s="98">
        <v>129</v>
      </c>
      <c r="B137" s="684" t="s">
        <v>1020</v>
      </c>
      <c r="C137" s="684" t="s">
        <v>924</v>
      </c>
      <c r="D137" s="692">
        <v>46001023607</v>
      </c>
      <c r="E137" s="679" t="s">
        <v>828</v>
      </c>
      <c r="F137" s="679" t="s">
        <v>333</v>
      </c>
      <c r="G137" s="680">
        <f t="shared" si="2"/>
        <v>200</v>
      </c>
      <c r="H137" s="699">
        <v>160</v>
      </c>
      <c r="I137" s="680">
        <f t="shared" si="3"/>
        <v>40</v>
      </c>
    </row>
    <row r="138" spans="1:9" ht="15">
      <c r="A138" s="98">
        <v>130</v>
      </c>
      <c r="B138" s="684" t="s">
        <v>994</v>
      </c>
      <c r="C138" s="684" t="s">
        <v>1131</v>
      </c>
      <c r="D138" s="692">
        <v>46001014831</v>
      </c>
      <c r="E138" s="679" t="s">
        <v>828</v>
      </c>
      <c r="F138" s="679" t="s">
        <v>333</v>
      </c>
      <c r="G138" s="680">
        <f t="shared" si="2"/>
        <v>300</v>
      </c>
      <c r="H138" s="699">
        <v>240</v>
      </c>
      <c r="I138" s="680">
        <f t="shared" si="3"/>
        <v>60</v>
      </c>
    </row>
    <row r="139" spans="1:9" ht="15">
      <c r="A139" s="98">
        <v>131</v>
      </c>
      <c r="B139" s="684" t="s">
        <v>2153</v>
      </c>
      <c r="C139" s="684" t="s">
        <v>552</v>
      </c>
      <c r="D139" s="692">
        <v>46001022343</v>
      </c>
      <c r="E139" s="679" t="s">
        <v>828</v>
      </c>
      <c r="F139" s="679" t="s">
        <v>333</v>
      </c>
      <c r="G139" s="680">
        <f t="shared" si="2"/>
        <v>300</v>
      </c>
      <c r="H139" s="699">
        <v>240</v>
      </c>
      <c r="I139" s="680">
        <f t="shared" si="3"/>
        <v>60</v>
      </c>
    </row>
    <row r="140" spans="1:9" ht="15">
      <c r="A140" s="98">
        <v>132</v>
      </c>
      <c r="B140" s="684" t="s">
        <v>3105</v>
      </c>
      <c r="C140" s="684" t="s">
        <v>924</v>
      </c>
      <c r="D140" s="692">
        <v>46801025074</v>
      </c>
      <c r="E140" s="679" t="s">
        <v>828</v>
      </c>
      <c r="F140" s="679" t="s">
        <v>333</v>
      </c>
      <c r="G140" s="680">
        <f t="shared" si="2"/>
        <v>300</v>
      </c>
      <c r="H140" s="699">
        <v>240</v>
      </c>
      <c r="I140" s="680">
        <f t="shared" si="3"/>
        <v>60</v>
      </c>
    </row>
    <row r="141" spans="1:9" ht="15">
      <c r="A141" s="98">
        <v>133</v>
      </c>
      <c r="B141" s="684" t="s">
        <v>3934</v>
      </c>
      <c r="C141" s="684" t="s">
        <v>3705</v>
      </c>
      <c r="D141" s="692">
        <v>52001024261</v>
      </c>
      <c r="E141" s="679" t="s">
        <v>828</v>
      </c>
      <c r="F141" s="679" t="s">
        <v>333</v>
      </c>
      <c r="G141" s="680">
        <f t="shared" si="2"/>
        <v>300</v>
      </c>
      <c r="H141" s="699">
        <v>240</v>
      </c>
      <c r="I141" s="680">
        <f t="shared" si="3"/>
        <v>60</v>
      </c>
    </row>
    <row r="142" spans="1:9" ht="15">
      <c r="A142" s="98">
        <v>134</v>
      </c>
      <c r="B142" s="684" t="s">
        <v>2608</v>
      </c>
      <c r="C142" s="684" t="s">
        <v>2179</v>
      </c>
      <c r="D142" s="692">
        <v>46001022960</v>
      </c>
      <c r="E142" s="679" t="s">
        <v>828</v>
      </c>
      <c r="F142" s="679" t="s">
        <v>333</v>
      </c>
      <c r="G142" s="680">
        <f t="shared" si="2"/>
        <v>300</v>
      </c>
      <c r="H142" s="699">
        <v>240</v>
      </c>
      <c r="I142" s="680">
        <f t="shared" si="3"/>
        <v>60</v>
      </c>
    </row>
    <row r="143" spans="1:9" ht="15">
      <c r="A143" s="98">
        <v>135</v>
      </c>
      <c r="B143" s="684" t="s">
        <v>1994</v>
      </c>
      <c r="C143" s="684" t="s">
        <v>1720</v>
      </c>
      <c r="D143" s="692">
        <v>46001019453</v>
      </c>
      <c r="E143" s="679" t="s">
        <v>828</v>
      </c>
      <c r="F143" s="679" t="s">
        <v>333</v>
      </c>
      <c r="G143" s="680">
        <f t="shared" si="2"/>
        <v>100</v>
      </c>
      <c r="H143" s="699">
        <v>80</v>
      </c>
      <c r="I143" s="680">
        <f t="shared" si="3"/>
        <v>20</v>
      </c>
    </row>
    <row r="144" spans="1:9" ht="15">
      <c r="A144" s="98">
        <v>136</v>
      </c>
      <c r="B144" s="684" t="s">
        <v>2588</v>
      </c>
      <c r="C144" s="684" t="s">
        <v>924</v>
      </c>
      <c r="D144" s="692">
        <v>46001005564</v>
      </c>
      <c r="E144" s="679" t="s">
        <v>828</v>
      </c>
      <c r="F144" s="679" t="s">
        <v>333</v>
      </c>
      <c r="G144" s="680">
        <f t="shared" si="2"/>
        <v>200</v>
      </c>
      <c r="H144" s="699">
        <v>160</v>
      </c>
      <c r="I144" s="680">
        <f t="shared" si="3"/>
        <v>40</v>
      </c>
    </row>
    <row r="145" spans="1:9" ht="15">
      <c r="A145" s="98">
        <v>137</v>
      </c>
      <c r="B145" s="684" t="s">
        <v>1992</v>
      </c>
      <c r="C145" s="684" t="s">
        <v>1001</v>
      </c>
      <c r="D145" s="692">
        <v>46001021816</v>
      </c>
      <c r="E145" s="679" t="s">
        <v>828</v>
      </c>
      <c r="F145" s="679" t="s">
        <v>333</v>
      </c>
      <c r="G145" s="680">
        <f t="shared" si="2"/>
        <v>100</v>
      </c>
      <c r="H145" s="699">
        <v>80</v>
      </c>
      <c r="I145" s="680">
        <f t="shared" si="3"/>
        <v>20</v>
      </c>
    </row>
    <row r="146" spans="1:9" ht="15">
      <c r="A146" s="98">
        <v>138</v>
      </c>
      <c r="B146" s="684" t="s">
        <v>949</v>
      </c>
      <c r="C146" s="684" t="s">
        <v>2107</v>
      </c>
      <c r="D146" s="692">
        <v>46001020518</v>
      </c>
      <c r="E146" s="679" t="s">
        <v>828</v>
      </c>
      <c r="F146" s="679" t="s">
        <v>333</v>
      </c>
      <c r="G146" s="680">
        <f t="shared" si="2"/>
        <v>200</v>
      </c>
      <c r="H146" s="699">
        <v>160</v>
      </c>
      <c r="I146" s="680">
        <f t="shared" si="3"/>
        <v>40</v>
      </c>
    </row>
    <row r="147" spans="1:9" ht="15">
      <c r="A147" s="98">
        <v>139</v>
      </c>
      <c r="B147" s="684" t="s">
        <v>1613</v>
      </c>
      <c r="C147" s="684" t="s">
        <v>888</v>
      </c>
      <c r="D147" s="692">
        <v>46001014658</v>
      </c>
      <c r="E147" s="679" t="s">
        <v>828</v>
      </c>
      <c r="F147" s="679" t="s">
        <v>333</v>
      </c>
      <c r="G147" s="680">
        <f t="shared" si="2"/>
        <v>200</v>
      </c>
      <c r="H147" s="699">
        <v>160</v>
      </c>
      <c r="I147" s="680">
        <f t="shared" si="3"/>
        <v>40</v>
      </c>
    </row>
    <row r="148" spans="1:9" ht="15">
      <c r="A148" s="98">
        <v>140</v>
      </c>
      <c r="B148" s="684" t="s">
        <v>2896</v>
      </c>
      <c r="C148" s="684" t="s">
        <v>3705</v>
      </c>
      <c r="D148" s="692">
        <v>46001023215</v>
      </c>
      <c r="E148" s="679" t="s">
        <v>828</v>
      </c>
      <c r="F148" s="679" t="s">
        <v>333</v>
      </c>
      <c r="G148" s="680">
        <f t="shared" si="2"/>
        <v>300</v>
      </c>
      <c r="H148" s="699">
        <v>240</v>
      </c>
      <c r="I148" s="680">
        <f t="shared" si="3"/>
        <v>60</v>
      </c>
    </row>
    <row r="149" spans="1:9" ht="15">
      <c r="A149" s="98">
        <v>141</v>
      </c>
      <c r="B149" s="684" t="s">
        <v>859</v>
      </c>
      <c r="C149" s="684" t="s">
        <v>3935</v>
      </c>
      <c r="D149" s="692">
        <v>46001001542</v>
      </c>
      <c r="E149" s="679" t="s">
        <v>828</v>
      </c>
      <c r="F149" s="679" t="s">
        <v>333</v>
      </c>
      <c r="G149" s="680">
        <f t="shared" si="2"/>
        <v>100</v>
      </c>
      <c r="H149" s="699">
        <v>80</v>
      </c>
      <c r="I149" s="680">
        <f t="shared" si="3"/>
        <v>20</v>
      </c>
    </row>
    <row r="150" spans="1:9" ht="15">
      <c r="A150" s="98">
        <v>142</v>
      </c>
      <c r="B150" s="684" t="s">
        <v>2091</v>
      </c>
      <c r="C150" s="684" t="s">
        <v>924</v>
      </c>
      <c r="D150" s="692">
        <v>46001023172</v>
      </c>
      <c r="E150" s="679" t="s">
        <v>828</v>
      </c>
      <c r="F150" s="679" t="s">
        <v>333</v>
      </c>
      <c r="G150" s="680">
        <f t="shared" si="2"/>
        <v>100</v>
      </c>
      <c r="H150" s="699">
        <v>80</v>
      </c>
      <c r="I150" s="680">
        <f t="shared" si="3"/>
        <v>20</v>
      </c>
    </row>
    <row r="151" spans="1:9" ht="15">
      <c r="A151" s="98">
        <v>143</v>
      </c>
      <c r="B151" s="684" t="s">
        <v>1992</v>
      </c>
      <c r="C151" s="684" t="s">
        <v>3705</v>
      </c>
      <c r="D151" s="692">
        <v>46001021195</v>
      </c>
      <c r="E151" s="679" t="s">
        <v>828</v>
      </c>
      <c r="F151" s="679" t="s">
        <v>333</v>
      </c>
      <c r="G151" s="680">
        <f t="shared" si="2"/>
        <v>100</v>
      </c>
      <c r="H151" s="699">
        <v>80</v>
      </c>
      <c r="I151" s="680">
        <f t="shared" si="3"/>
        <v>20</v>
      </c>
    </row>
    <row r="152" spans="1:9" ht="15">
      <c r="A152" s="98">
        <v>144</v>
      </c>
      <c r="B152" s="676" t="s">
        <v>3375</v>
      </c>
      <c r="C152" s="701" t="s">
        <v>3946</v>
      </c>
      <c r="D152" s="702" t="s">
        <v>3936</v>
      </c>
      <c r="E152" s="672" t="s">
        <v>828</v>
      </c>
      <c r="F152" s="672" t="s">
        <v>333</v>
      </c>
      <c r="G152" s="673">
        <f t="shared" si="2"/>
        <v>150</v>
      </c>
      <c r="H152" s="674">
        <v>120</v>
      </c>
      <c r="I152" s="673">
        <f t="shared" si="3"/>
        <v>30</v>
      </c>
    </row>
    <row r="153" spans="1:9" ht="15">
      <c r="A153" s="98">
        <v>145</v>
      </c>
      <c r="B153" s="703" t="s">
        <v>952</v>
      </c>
      <c r="C153" s="703" t="s">
        <v>3947</v>
      </c>
      <c r="D153" s="702" t="s">
        <v>3937</v>
      </c>
      <c r="E153" s="672" t="s">
        <v>828</v>
      </c>
      <c r="F153" s="672" t="s">
        <v>333</v>
      </c>
      <c r="G153" s="673">
        <f t="shared" si="2"/>
        <v>150</v>
      </c>
      <c r="H153" s="674">
        <v>120</v>
      </c>
      <c r="I153" s="673">
        <f t="shared" si="3"/>
        <v>30</v>
      </c>
    </row>
    <row r="154" spans="1:9" ht="15">
      <c r="A154" s="98">
        <v>146</v>
      </c>
      <c r="B154" s="704" t="s">
        <v>1158</v>
      </c>
      <c r="C154" s="704" t="s">
        <v>3948</v>
      </c>
      <c r="D154" s="705" t="s">
        <v>3938</v>
      </c>
      <c r="E154" s="672" t="s">
        <v>828</v>
      </c>
      <c r="F154" s="672" t="s">
        <v>333</v>
      </c>
      <c r="G154" s="673">
        <f t="shared" si="2"/>
        <v>300</v>
      </c>
      <c r="H154" s="674">
        <v>240</v>
      </c>
      <c r="I154" s="673">
        <f t="shared" si="3"/>
        <v>60</v>
      </c>
    </row>
    <row r="155" spans="1:9" ht="15">
      <c r="A155" s="98">
        <v>147</v>
      </c>
      <c r="B155" s="704" t="s">
        <v>1209</v>
      </c>
      <c r="C155" s="704" t="s">
        <v>1675</v>
      </c>
      <c r="D155" s="705">
        <v>16201033639</v>
      </c>
      <c r="E155" s="672" t="s">
        <v>828</v>
      </c>
      <c r="F155" s="672" t="s">
        <v>333</v>
      </c>
      <c r="G155" s="673">
        <f t="shared" si="2"/>
        <v>300</v>
      </c>
      <c r="H155" s="674">
        <v>240</v>
      </c>
      <c r="I155" s="673">
        <f t="shared" si="3"/>
        <v>60</v>
      </c>
    </row>
    <row r="156" spans="1:9" ht="15">
      <c r="A156" s="98">
        <v>148</v>
      </c>
      <c r="B156" s="704" t="s">
        <v>1539</v>
      </c>
      <c r="C156" s="704" t="s">
        <v>3949</v>
      </c>
      <c r="D156" s="705" t="s">
        <v>3939</v>
      </c>
      <c r="E156" s="672" t="s">
        <v>828</v>
      </c>
      <c r="F156" s="672" t="s">
        <v>333</v>
      </c>
      <c r="G156" s="673">
        <f t="shared" si="2"/>
        <v>300</v>
      </c>
      <c r="H156" s="674">
        <v>240</v>
      </c>
      <c r="I156" s="673">
        <f t="shared" si="3"/>
        <v>60</v>
      </c>
    </row>
    <row r="157" spans="1:9" ht="15">
      <c r="A157" s="98">
        <v>149</v>
      </c>
      <c r="B157" s="704" t="s">
        <v>2951</v>
      </c>
      <c r="C157" s="704" t="s">
        <v>1665</v>
      </c>
      <c r="D157" s="705" t="s">
        <v>3940</v>
      </c>
      <c r="E157" s="672" t="s">
        <v>828</v>
      </c>
      <c r="F157" s="672" t="s">
        <v>333</v>
      </c>
      <c r="G157" s="673">
        <f t="shared" si="2"/>
        <v>300</v>
      </c>
      <c r="H157" s="674">
        <v>240</v>
      </c>
      <c r="I157" s="673">
        <f t="shared" si="3"/>
        <v>60</v>
      </c>
    </row>
    <row r="158" spans="1:9" ht="15">
      <c r="A158" s="98">
        <v>150</v>
      </c>
      <c r="B158" s="704" t="s">
        <v>913</v>
      </c>
      <c r="C158" s="704" t="s">
        <v>1665</v>
      </c>
      <c r="D158" s="705">
        <v>16001027979</v>
      </c>
      <c r="E158" s="672" t="s">
        <v>828</v>
      </c>
      <c r="F158" s="672" t="s">
        <v>333</v>
      </c>
      <c r="G158" s="673">
        <f t="shared" si="2"/>
        <v>300</v>
      </c>
      <c r="H158" s="674">
        <v>240</v>
      </c>
      <c r="I158" s="673">
        <f t="shared" si="3"/>
        <v>60</v>
      </c>
    </row>
    <row r="159" spans="1:9" ht="15">
      <c r="A159" s="98">
        <v>151</v>
      </c>
      <c r="B159" s="704" t="s">
        <v>1312</v>
      </c>
      <c r="C159" s="704" t="s">
        <v>1338</v>
      </c>
      <c r="D159" s="705">
        <v>16001000145</v>
      </c>
      <c r="E159" s="672" t="s">
        <v>828</v>
      </c>
      <c r="F159" s="672" t="s">
        <v>333</v>
      </c>
      <c r="G159" s="673">
        <f t="shared" si="2"/>
        <v>300</v>
      </c>
      <c r="H159" s="674">
        <v>240</v>
      </c>
      <c r="I159" s="673">
        <f t="shared" si="3"/>
        <v>60</v>
      </c>
    </row>
    <row r="160" spans="1:9" ht="15">
      <c r="A160" s="98">
        <v>152</v>
      </c>
      <c r="B160" s="704" t="s">
        <v>859</v>
      </c>
      <c r="C160" s="704" t="s">
        <v>3950</v>
      </c>
      <c r="D160" s="705">
        <v>16001027660</v>
      </c>
      <c r="E160" s="672" t="s">
        <v>828</v>
      </c>
      <c r="F160" s="672" t="s">
        <v>333</v>
      </c>
      <c r="G160" s="673">
        <f t="shared" si="2"/>
        <v>100</v>
      </c>
      <c r="H160" s="674">
        <v>80</v>
      </c>
      <c r="I160" s="673">
        <f t="shared" si="3"/>
        <v>20</v>
      </c>
    </row>
    <row r="161" spans="1:9" ht="15">
      <c r="A161" s="98">
        <v>153</v>
      </c>
      <c r="B161" s="704" t="s">
        <v>1026</v>
      </c>
      <c r="C161" s="704" t="s">
        <v>3951</v>
      </c>
      <c r="D161" s="705">
        <v>16001029015</v>
      </c>
      <c r="E161" s="672" t="s">
        <v>828</v>
      </c>
      <c r="F161" s="672" t="s">
        <v>333</v>
      </c>
      <c r="G161" s="673">
        <f t="shared" ref="G161:G224" si="4">H161/0.8</f>
        <v>100</v>
      </c>
      <c r="H161" s="674">
        <v>80</v>
      </c>
      <c r="I161" s="673">
        <f t="shared" ref="I161:I224" si="5">H161*0.25</f>
        <v>20</v>
      </c>
    </row>
    <row r="162" spans="1:9" ht="15">
      <c r="A162" s="98">
        <v>154</v>
      </c>
      <c r="B162" s="704" t="s">
        <v>1165</v>
      </c>
      <c r="C162" s="704" t="s">
        <v>3952</v>
      </c>
      <c r="D162" s="705">
        <v>16001005766</v>
      </c>
      <c r="E162" s="672" t="s">
        <v>828</v>
      </c>
      <c r="F162" s="672" t="s">
        <v>333</v>
      </c>
      <c r="G162" s="673">
        <f t="shared" si="4"/>
        <v>100</v>
      </c>
      <c r="H162" s="674">
        <v>80</v>
      </c>
      <c r="I162" s="673">
        <f t="shared" si="5"/>
        <v>20</v>
      </c>
    </row>
    <row r="163" spans="1:9" ht="15">
      <c r="A163" s="98">
        <v>155</v>
      </c>
      <c r="B163" s="704" t="s">
        <v>1441</v>
      </c>
      <c r="C163" s="704" t="s">
        <v>3953</v>
      </c>
      <c r="D163" s="705">
        <v>16001030049</v>
      </c>
      <c r="E163" s="672" t="s">
        <v>828</v>
      </c>
      <c r="F163" s="672" t="s">
        <v>333</v>
      </c>
      <c r="G163" s="673">
        <f t="shared" si="4"/>
        <v>300</v>
      </c>
      <c r="H163" s="674">
        <v>240</v>
      </c>
      <c r="I163" s="673">
        <f t="shared" si="5"/>
        <v>60</v>
      </c>
    </row>
    <row r="164" spans="1:9" ht="15">
      <c r="A164" s="98">
        <v>156</v>
      </c>
      <c r="B164" s="704" t="s">
        <v>1158</v>
      </c>
      <c r="C164" s="704" t="s">
        <v>3954</v>
      </c>
      <c r="D164" s="705">
        <v>16001007584</v>
      </c>
      <c r="E164" s="672" t="s">
        <v>828</v>
      </c>
      <c r="F164" s="672" t="s">
        <v>333</v>
      </c>
      <c r="G164" s="673">
        <f t="shared" si="4"/>
        <v>100</v>
      </c>
      <c r="H164" s="674">
        <v>80</v>
      </c>
      <c r="I164" s="673">
        <f t="shared" si="5"/>
        <v>20</v>
      </c>
    </row>
    <row r="165" spans="1:9" ht="15">
      <c r="A165" s="98">
        <v>157</v>
      </c>
      <c r="B165" s="704" t="s">
        <v>3747</v>
      </c>
      <c r="C165" s="704" t="s">
        <v>3953</v>
      </c>
      <c r="D165" s="705">
        <v>16001003089</v>
      </c>
      <c r="E165" s="672" t="s">
        <v>828</v>
      </c>
      <c r="F165" s="672" t="s">
        <v>333</v>
      </c>
      <c r="G165" s="673">
        <f t="shared" si="4"/>
        <v>100</v>
      </c>
      <c r="H165" s="674">
        <v>80</v>
      </c>
      <c r="I165" s="673">
        <f t="shared" si="5"/>
        <v>20</v>
      </c>
    </row>
    <row r="166" spans="1:9" ht="15">
      <c r="A166" s="98">
        <v>158</v>
      </c>
      <c r="B166" s="704" t="s">
        <v>3955</v>
      </c>
      <c r="C166" s="704" t="s">
        <v>3956</v>
      </c>
      <c r="D166" s="705">
        <v>16001012260</v>
      </c>
      <c r="E166" s="672" t="s">
        <v>828</v>
      </c>
      <c r="F166" s="672" t="s">
        <v>333</v>
      </c>
      <c r="G166" s="673">
        <f t="shared" si="4"/>
        <v>100</v>
      </c>
      <c r="H166" s="674">
        <v>80</v>
      </c>
      <c r="I166" s="673">
        <f t="shared" si="5"/>
        <v>20</v>
      </c>
    </row>
    <row r="167" spans="1:9" ht="15">
      <c r="A167" s="98">
        <v>159</v>
      </c>
      <c r="B167" s="704" t="s">
        <v>1616</v>
      </c>
      <c r="C167" s="704" t="s">
        <v>1588</v>
      </c>
      <c r="D167" s="705" t="s">
        <v>3941</v>
      </c>
      <c r="E167" s="672" t="s">
        <v>828</v>
      </c>
      <c r="F167" s="672" t="s">
        <v>333</v>
      </c>
      <c r="G167" s="673">
        <f t="shared" si="4"/>
        <v>100</v>
      </c>
      <c r="H167" s="674">
        <v>80</v>
      </c>
      <c r="I167" s="673">
        <f t="shared" si="5"/>
        <v>20</v>
      </c>
    </row>
    <row r="168" spans="1:9" ht="15">
      <c r="A168" s="98">
        <v>160</v>
      </c>
      <c r="B168" s="704" t="s">
        <v>1011</v>
      </c>
      <c r="C168" s="704" t="s">
        <v>3957</v>
      </c>
      <c r="D168" s="705">
        <v>16001002215</v>
      </c>
      <c r="E168" s="672" t="s">
        <v>828</v>
      </c>
      <c r="F168" s="672" t="s">
        <v>333</v>
      </c>
      <c r="G168" s="673">
        <f t="shared" si="4"/>
        <v>100</v>
      </c>
      <c r="H168" s="674">
        <v>80</v>
      </c>
      <c r="I168" s="673">
        <f t="shared" si="5"/>
        <v>20</v>
      </c>
    </row>
    <row r="169" spans="1:9" ht="15">
      <c r="A169" s="98">
        <v>161</v>
      </c>
      <c r="B169" s="704" t="s">
        <v>1894</v>
      </c>
      <c r="C169" s="704" t="s">
        <v>1665</v>
      </c>
      <c r="D169" s="705">
        <v>16001027711</v>
      </c>
      <c r="E169" s="672" t="s">
        <v>828</v>
      </c>
      <c r="F169" s="672" t="s">
        <v>333</v>
      </c>
      <c r="G169" s="673">
        <f t="shared" si="4"/>
        <v>100</v>
      </c>
      <c r="H169" s="674">
        <v>80</v>
      </c>
      <c r="I169" s="673">
        <f t="shared" si="5"/>
        <v>20</v>
      </c>
    </row>
    <row r="170" spans="1:9" ht="15">
      <c r="A170" s="98">
        <v>162</v>
      </c>
      <c r="B170" s="704" t="s">
        <v>1493</v>
      </c>
      <c r="C170" s="704" t="s">
        <v>1566</v>
      </c>
      <c r="D170" s="705">
        <v>16001026651</v>
      </c>
      <c r="E170" s="672" t="s">
        <v>828</v>
      </c>
      <c r="F170" s="672" t="s">
        <v>333</v>
      </c>
      <c r="G170" s="673">
        <f t="shared" si="4"/>
        <v>100</v>
      </c>
      <c r="H170" s="674">
        <v>80</v>
      </c>
      <c r="I170" s="673">
        <f t="shared" si="5"/>
        <v>20</v>
      </c>
    </row>
    <row r="171" spans="1:9" ht="15">
      <c r="A171" s="98">
        <v>163</v>
      </c>
      <c r="B171" s="704" t="s">
        <v>3031</v>
      </c>
      <c r="C171" s="704" t="s">
        <v>3958</v>
      </c>
      <c r="D171" s="705">
        <v>16001024724</v>
      </c>
      <c r="E171" s="672" t="s">
        <v>828</v>
      </c>
      <c r="F171" s="672" t="s">
        <v>333</v>
      </c>
      <c r="G171" s="673">
        <f t="shared" si="4"/>
        <v>100</v>
      </c>
      <c r="H171" s="674">
        <v>80</v>
      </c>
      <c r="I171" s="673">
        <f t="shared" si="5"/>
        <v>20</v>
      </c>
    </row>
    <row r="172" spans="1:9" ht="15">
      <c r="A172" s="98">
        <v>164</v>
      </c>
      <c r="B172" s="704" t="s">
        <v>913</v>
      </c>
      <c r="C172" s="704" t="s">
        <v>3959</v>
      </c>
      <c r="D172" s="705">
        <v>16001022487</v>
      </c>
      <c r="E172" s="672" t="s">
        <v>828</v>
      </c>
      <c r="F172" s="672" t="s">
        <v>333</v>
      </c>
      <c r="G172" s="673">
        <f t="shared" si="4"/>
        <v>100</v>
      </c>
      <c r="H172" s="674">
        <v>80</v>
      </c>
      <c r="I172" s="673">
        <f t="shared" si="5"/>
        <v>20</v>
      </c>
    </row>
    <row r="173" spans="1:9" ht="15">
      <c r="A173" s="98">
        <v>165</v>
      </c>
      <c r="B173" s="704" t="s">
        <v>3960</v>
      </c>
      <c r="C173" s="704" t="s">
        <v>3953</v>
      </c>
      <c r="D173" s="705">
        <v>16001022505</v>
      </c>
      <c r="E173" s="672" t="s">
        <v>828</v>
      </c>
      <c r="F173" s="672" t="s">
        <v>333</v>
      </c>
      <c r="G173" s="673">
        <f t="shared" si="4"/>
        <v>100</v>
      </c>
      <c r="H173" s="674">
        <v>80</v>
      </c>
      <c r="I173" s="673">
        <f t="shared" si="5"/>
        <v>20</v>
      </c>
    </row>
    <row r="174" spans="1:9" ht="15">
      <c r="A174" s="98">
        <v>166</v>
      </c>
      <c r="B174" s="704" t="s">
        <v>1539</v>
      </c>
      <c r="C174" s="704" t="s">
        <v>2430</v>
      </c>
      <c r="D174" s="705">
        <v>60001111290</v>
      </c>
      <c r="E174" s="672" t="s">
        <v>828</v>
      </c>
      <c r="F174" s="672" t="s">
        <v>333</v>
      </c>
      <c r="G174" s="673">
        <f t="shared" si="4"/>
        <v>100</v>
      </c>
      <c r="H174" s="674">
        <v>80</v>
      </c>
      <c r="I174" s="673">
        <f t="shared" si="5"/>
        <v>20</v>
      </c>
    </row>
    <row r="175" spans="1:9" ht="15">
      <c r="A175" s="98">
        <v>167</v>
      </c>
      <c r="B175" s="704" t="s">
        <v>3961</v>
      </c>
      <c r="C175" s="704" t="s">
        <v>3953</v>
      </c>
      <c r="D175" s="705" t="s">
        <v>3942</v>
      </c>
      <c r="E175" s="672" t="s">
        <v>828</v>
      </c>
      <c r="F175" s="672" t="s">
        <v>333</v>
      </c>
      <c r="G175" s="673">
        <f t="shared" si="4"/>
        <v>100</v>
      </c>
      <c r="H175" s="674">
        <v>80</v>
      </c>
      <c r="I175" s="673">
        <f t="shared" si="5"/>
        <v>20</v>
      </c>
    </row>
    <row r="176" spans="1:9" ht="15">
      <c r="A176" s="98">
        <v>168</v>
      </c>
      <c r="B176" s="704" t="s">
        <v>859</v>
      </c>
      <c r="C176" s="704" t="s">
        <v>3962</v>
      </c>
      <c r="D176" s="705">
        <v>16001025354</v>
      </c>
      <c r="E176" s="672" t="s">
        <v>828</v>
      </c>
      <c r="F176" s="672" t="s">
        <v>333</v>
      </c>
      <c r="G176" s="673">
        <f t="shared" si="4"/>
        <v>100</v>
      </c>
      <c r="H176" s="674">
        <v>80</v>
      </c>
      <c r="I176" s="673">
        <f t="shared" si="5"/>
        <v>20</v>
      </c>
    </row>
    <row r="177" spans="1:9" ht="15">
      <c r="A177" s="98">
        <v>169</v>
      </c>
      <c r="B177" s="704" t="s">
        <v>859</v>
      </c>
      <c r="C177" s="704" t="s">
        <v>3963</v>
      </c>
      <c r="D177" s="705">
        <v>16001001999</v>
      </c>
      <c r="E177" s="672" t="s">
        <v>828</v>
      </c>
      <c r="F177" s="672" t="s">
        <v>333</v>
      </c>
      <c r="G177" s="673">
        <f t="shared" si="4"/>
        <v>100</v>
      </c>
      <c r="H177" s="674">
        <v>80</v>
      </c>
      <c r="I177" s="673">
        <f t="shared" si="5"/>
        <v>20</v>
      </c>
    </row>
    <row r="178" spans="1:9" ht="15">
      <c r="A178" s="98">
        <v>170</v>
      </c>
      <c r="B178" s="704" t="s">
        <v>3105</v>
      </c>
      <c r="C178" s="704" t="s">
        <v>3964</v>
      </c>
      <c r="D178" s="705" t="s">
        <v>3943</v>
      </c>
      <c r="E178" s="672" t="s">
        <v>828</v>
      </c>
      <c r="F178" s="672" t="s">
        <v>333</v>
      </c>
      <c r="G178" s="673">
        <f t="shared" si="4"/>
        <v>100</v>
      </c>
      <c r="H178" s="674">
        <v>80</v>
      </c>
      <c r="I178" s="673">
        <f t="shared" si="5"/>
        <v>20</v>
      </c>
    </row>
    <row r="179" spans="1:9" ht="15">
      <c r="A179" s="98">
        <v>171</v>
      </c>
      <c r="B179" s="704" t="s">
        <v>901</v>
      </c>
      <c r="C179" s="704" t="s">
        <v>3965</v>
      </c>
      <c r="D179" s="705">
        <v>16001004655</v>
      </c>
      <c r="E179" s="672" t="s">
        <v>828</v>
      </c>
      <c r="F179" s="672" t="s">
        <v>333</v>
      </c>
      <c r="G179" s="673">
        <f t="shared" si="4"/>
        <v>100</v>
      </c>
      <c r="H179" s="674">
        <v>80</v>
      </c>
      <c r="I179" s="673">
        <f t="shared" si="5"/>
        <v>20</v>
      </c>
    </row>
    <row r="180" spans="1:9" ht="15">
      <c r="A180" s="98">
        <v>172</v>
      </c>
      <c r="B180" s="704" t="s">
        <v>1642</v>
      </c>
      <c r="C180" s="704" t="s">
        <v>1338</v>
      </c>
      <c r="D180" s="705">
        <v>16001004766</v>
      </c>
      <c r="E180" s="672" t="s">
        <v>828</v>
      </c>
      <c r="F180" s="672" t="s">
        <v>333</v>
      </c>
      <c r="G180" s="673">
        <f t="shared" si="4"/>
        <v>300</v>
      </c>
      <c r="H180" s="706">
        <v>240</v>
      </c>
      <c r="I180" s="673">
        <f t="shared" si="5"/>
        <v>60</v>
      </c>
    </row>
    <row r="181" spans="1:9" ht="15">
      <c r="A181" s="98">
        <v>173</v>
      </c>
      <c r="B181" s="704" t="s">
        <v>1158</v>
      </c>
      <c r="C181" s="704" t="s">
        <v>3966</v>
      </c>
      <c r="D181" s="705" t="s">
        <v>3944</v>
      </c>
      <c r="E181" s="672" t="s">
        <v>828</v>
      </c>
      <c r="F181" s="672" t="s">
        <v>333</v>
      </c>
      <c r="G181" s="673">
        <f t="shared" si="4"/>
        <v>100</v>
      </c>
      <c r="H181" s="706">
        <v>80</v>
      </c>
      <c r="I181" s="673">
        <f t="shared" si="5"/>
        <v>20</v>
      </c>
    </row>
    <row r="182" spans="1:9" ht="15">
      <c r="A182" s="98">
        <v>174</v>
      </c>
      <c r="B182" s="704" t="s">
        <v>859</v>
      </c>
      <c r="C182" s="704" t="s">
        <v>3966</v>
      </c>
      <c r="D182" s="705">
        <v>16001032134</v>
      </c>
      <c r="E182" s="672" t="s">
        <v>828</v>
      </c>
      <c r="F182" s="672" t="s">
        <v>333</v>
      </c>
      <c r="G182" s="673">
        <f t="shared" si="4"/>
        <v>100</v>
      </c>
      <c r="H182" s="706">
        <v>80</v>
      </c>
      <c r="I182" s="673">
        <f t="shared" si="5"/>
        <v>20</v>
      </c>
    </row>
    <row r="183" spans="1:9" ht="15">
      <c r="A183" s="98">
        <v>175</v>
      </c>
      <c r="B183" s="704" t="s">
        <v>859</v>
      </c>
      <c r="C183" s="704" t="s">
        <v>1665</v>
      </c>
      <c r="D183" s="705">
        <v>16001025357</v>
      </c>
      <c r="E183" s="672" t="s">
        <v>828</v>
      </c>
      <c r="F183" s="672" t="s">
        <v>333</v>
      </c>
      <c r="G183" s="673">
        <f t="shared" si="4"/>
        <v>100</v>
      </c>
      <c r="H183" s="706">
        <v>80</v>
      </c>
      <c r="I183" s="673">
        <f t="shared" si="5"/>
        <v>20</v>
      </c>
    </row>
    <row r="184" spans="1:9" ht="15">
      <c r="A184" s="98">
        <v>176</v>
      </c>
      <c r="B184" s="704" t="s">
        <v>2334</v>
      </c>
      <c r="C184" s="704" t="s">
        <v>3967</v>
      </c>
      <c r="D184" s="705">
        <v>14001004541</v>
      </c>
      <c r="E184" s="672" t="s">
        <v>828</v>
      </c>
      <c r="F184" s="672" t="s">
        <v>333</v>
      </c>
      <c r="G184" s="673">
        <f t="shared" si="4"/>
        <v>100</v>
      </c>
      <c r="H184" s="706">
        <v>80</v>
      </c>
      <c r="I184" s="673">
        <f t="shared" si="5"/>
        <v>20</v>
      </c>
    </row>
    <row r="185" spans="1:9" ht="15">
      <c r="A185" s="98">
        <v>177</v>
      </c>
      <c r="B185" s="704" t="s">
        <v>2703</v>
      </c>
      <c r="C185" s="704" t="s">
        <v>1140</v>
      </c>
      <c r="D185" s="705">
        <v>16001032136</v>
      </c>
      <c r="E185" s="672" t="s">
        <v>828</v>
      </c>
      <c r="F185" s="672" t="s">
        <v>333</v>
      </c>
      <c r="G185" s="673">
        <f t="shared" si="4"/>
        <v>100</v>
      </c>
      <c r="H185" s="706">
        <v>80</v>
      </c>
      <c r="I185" s="673">
        <f t="shared" si="5"/>
        <v>20</v>
      </c>
    </row>
    <row r="186" spans="1:9" ht="15">
      <c r="A186" s="98">
        <v>178</v>
      </c>
      <c r="B186" s="704" t="s">
        <v>1267</v>
      </c>
      <c r="C186" s="704" t="s">
        <v>3968</v>
      </c>
      <c r="D186" s="705">
        <v>16001032091</v>
      </c>
      <c r="E186" s="672" t="s">
        <v>828</v>
      </c>
      <c r="F186" s="672" t="s">
        <v>333</v>
      </c>
      <c r="G186" s="673">
        <f t="shared" si="4"/>
        <v>100</v>
      </c>
      <c r="H186" s="706">
        <v>80</v>
      </c>
      <c r="I186" s="673">
        <f t="shared" si="5"/>
        <v>20</v>
      </c>
    </row>
    <row r="187" spans="1:9" ht="15">
      <c r="A187" s="98">
        <v>179</v>
      </c>
      <c r="B187" s="704" t="s">
        <v>1113</v>
      </c>
      <c r="C187" s="704" t="s">
        <v>3969</v>
      </c>
      <c r="D187" s="705">
        <v>16001024484</v>
      </c>
      <c r="E187" s="672" t="s">
        <v>828</v>
      </c>
      <c r="F187" s="672" t="s">
        <v>333</v>
      </c>
      <c r="G187" s="673">
        <f t="shared" si="4"/>
        <v>100</v>
      </c>
      <c r="H187" s="706">
        <v>80</v>
      </c>
      <c r="I187" s="673">
        <f t="shared" si="5"/>
        <v>20</v>
      </c>
    </row>
    <row r="188" spans="1:9" ht="15">
      <c r="A188" s="98">
        <v>180</v>
      </c>
      <c r="B188" s="704" t="s">
        <v>2588</v>
      </c>
      <c r="C188" s="704" t="s">
        <v>3970</v>
      </c>
      <c r="D188" s="705">
        <v>16001029388</v>
      </c>
      <c r="E188" s="672" t="s">
        <v>828</v>
      </c>
      <c r="F188" s="672" t="s">
        <v>333</v>
      </c>
      <c r="G188" s="673">
        <f t="shared" si="4"/>
        <v>100</v>
      </c>
      <c r="H188" s="706">
        <v>80</v>
      </c>
      <c r="I188" s="673">
        <f t="shared" si="5"/>
        <v>20</v>
      </c>
    </row>
    <row r="189" spans="1:9" ht="15">
      <c r="A189" s="98">
        <v>181</v>
      </c>
      <c r="B189" s="704" t="s">
        <v>2865</v>
      </c>
      <c r="C189" s="704" t="s">
        <v>3971</v>
      </c>
      <c r="D189" s="705">
        <v>16001025423</v>
      </c>
      <c r="E189" s="672" t="s">
        <v>828</v>
      </c>
      <c r="F189" s="672" t="s">
        <v>333</v>
      </c>
      <c r="G189" s="673">
        <f t="shared" si="4"/>
        <v>100</v>
      </c>
      <c r="H189" s="706">
        <v>80</v>
      </c>
      <c r="I189" s="673">
        <f t="shared" si="5"/>
        <v>20</v>
      </c>
    </row>
    <row r="190" spans="1:9" ht="15">
      <c r="A190" s="98">
        <v>182</v>
      </c>
      <c r="B190" s="704" t="s">
        <v>3972</v>
      </c>
      <c r="C190" s="704" t="s">
        <v>3970</v>
      </c>
      <c r="D190" s="705">
        <v>16001029432</v>
      </c>
      <c r="E190" s="672" t="s">
        <v>828</v>
      </c>
      <c r="F190" s="672" t="s">
        <v>333</v>
      </c>
      <c r="G190" s="673">
        <f t="shared" si="4"/>
        <v>100</v>
      </c>
      <c r="H190" s="706">
        <v>80</v>
      </c>
      <c r="I190" s="673">
        <f t="shared" si="5"/>
        <v>20</v>
      </c>
    </row>
    <row r="191" spans="1:9" ht="15">
      <c r="A191" s="98">
        <v>183</v>
      </c>
      <c r="B191" s="704" t="s">
        <v>2646</v>
      </c>
      <c r="C191" s="704" t="s">
        <v>3973</v>
      </c>
      <c r="D191" s="705">
        <v>16001018242</v>
      </c>
      <c r="E191" s="672" t="s">
        <v>828</v>
      </c>
      <c r="F191" s="672" t="s">
        <v>333</v>
      </c>
      <c r="G191" s="673">
        <f t="shared" si="4"/>
        <v>100</v>
      </c>
      <c r="H191" s="706">
        <v>80</v>
      </c>
      <c r="I191" s="673">
        <f t="shared" si="5"/>
        <v>20</v>
      </c>
    </row>
    <row r="192" spans="1:9" ht="15">
      <c r="A192" s="98">
        <v>184</v>
      </c>
      <c r="B192" s="704" t="s">
        <v>1613</v>
      </c>
      <c r="C192" s="704" t="s">
        <v>3974</v>
      </c>
      <c r="D192" s="705">
        <v>16001019514</v>
      </c>
      <c r="E192" s="672" t="s">
        <v>828</v>
      </c>
      <c r="F192" s="672" t="s">
        <v>333</v>
      </c>
      <c r="G192" s="673">
        <f t="shared" si="4"/>
        <v>100</v>
      </c>
      <c r="H192" s="706">
        <v>80</v>
      </c>
      <c r="I192" s="673">
        <f t="shared" si="5"/>
        <v>20</v>
      </c>
    </row>
    <row r="193" spans="1:9" ht="15">
      <c r="A193" s="98">
        <v>185</v>
      </c>
      <c r="B193" s="704" t="s">
        <v>1223</v>
      </c>
      <c r="C193" s="704" t="s">
        <v>3953</v>
      </c>
      <c r="D193" s="705">
        <v>16001030156</v>
      </c>
      <c r="E193" s="672" t="s">
        <v>828</v>
      </c>
      <c r="F193" s="672" t="s">
        <v>333</v>
      </c>
      <c r="G193" s="673">
        <f t="shared" si="4"/>
        <v>100</v>
      </c>
      <c r="H193" s="706">
        <v>80</v>
      </c>
      <c r="I193" s="673">
        <f t="shared" si="5"/>
        <v>20</v>
      </c>
    </row>
    <row r="194" spans="1:9" ht="15">
      <c r="A194" s="98">
        <v>186</v>
      </c>
      <c r="B194" s="704" t="s">
        <v>896</v>
      </c>
      <c r="C194" s="704" t="s">
        <v>3968</v>
      </c>
      <c r="D194" s="705">
        <v>16001031809</v>
      </c>
      <c r="E194" s="672" t="s">
        <v>828</v>
      </c>
      <c r="F194" s="672" t="s">
        <v>333</v>
      </c>
      <c r="G194" s="673">
        <f t="shared" si="4"/>
        <v>100</v>
      </c>
      <c r="H194" s="706">
        <v>80</v>
      </c>
      <c r="I194" s="673">
        <f t="shared" si="5"/>
        <v>20</v>
      </c>
    </row>
    <row r="195" spans="1:9" ht="15">
      <c r="A195" s="98">
        <v>187</v>
      </c>
      <c r="B195" s="704" t="s">
        <v>2896</v>
      </c>
      <c r="C195" s="704" t="s">
        <v>3975</v>
      </c>
      <c r="D195" s="705">
        <v>16001014342</v>
      </c>
      <c r="E195" s="672" t="s">
        <v>828</v>
      </c>
      <c r="F195" s="672" t="s">
        <v>333</v>
      </c>
      <c r="G195" s="673">
        <f t="shared" si="4"/>
        <v>100</v>
      </c>
      <c r="H195" s="706">
        <v>80</v>
      </c>
      <c r="I195" s="673">
        <f t="shared" si="5"/>
        <v>20</v>
      </c>
    </row>
    <row r="196" spans="1:9" ht="15">
      <c r="A196" s="98">
        <v>188</v>
      </c>
      <c r="B196" s="704" t="s">
        <v>1943</v>
      </c>
      <c r="C196" s="704" t="s">
        <v>2976</v>
      </c>
      <c r="D196" s="705">
        <v>16001007911</v>
      </c>
      <c r="E196" s="672" t="s">
        <v>828</v>
      </c>
      <c r="F196" s="672" t="s">
        <v>333</v>
      </c>
      <c r="G196" s="673">
        <f t="shared" si="4"/>
        <v>100</v>
      </c>
      <c r="H196" s="706">
        <v>80</v>
      </c>
      <c r="I196" s="673">
        <f t="shared" si="5"/>
        <v>20</v>
      </c>
    </row>
    <row r="197" spans="1:9" ht="15">
      <c r="A197" s="98">
        <v>189</v>
      </c>
      <c r="B197" s="704" t="s">
        <v>2617</v>
      </c>
      <c r="C197" s="704" t="s">
        <v>3976</v>
      </c>
      <c r="D197" s="705">
        <v>16001021665</v>
      </c>
      <c r="E197" s="672" t="s">
        <v>828</v>
      </c>
      <c r="F197" s="672" t="s">
        <v>333</v>
      </c>
      <c r="G197" s="673">
        <f t="shared" si="4"/>
        <v>100</v>
      </c>
      <c r="H197" s="706">
        <v>80</v>
      </c>
      <c r="I197" s="673">
        <f t="shared" si="5"/>
        <v>20</v>
      </c>
    </row>
    <row r="198" spans="1:9" ht="15">
      <c r="A198" s="98">
        <v>190</v>
      </c>
      <c r="B198" s="704" t="s">
        <v>2865</v>
      </c>
      <c r="C198" s="704" t="s">
        <v>3958</v>
      </c>
      <c r="D198" s="705">
        <v>16001028750</v>
      </c>
      <c r="E198" s="672" t="s">
        <v>828</v>
      </c>
      <c r="F198" s="672" t="s">
        <v>333</v>
      </c>
      <c r="G198" s="673">
        <f t="shared" si="4"/>
        <v>100</v>
      </c>
      <c r="H198" s="706">
        <v>80</v>
      </c>
      <c r="I198" s="673">
        <f t="shared" si="5"/>
        <v>20</v>
      </c>
    </row>
    <row r="199" spans="1:9" ht="15">
      <c r="A199" s="98">
        <v>191</v>
      </c>
      <c r="B199" s="704" t="s">
        <v>859</v>
      </c>
      <c r="C199" s="704" t="s">
        <v>3953</v>
      </c>
      <c r="D199" s="705">
        <v>16001006370</v>
      </c>
      <c r="E199" s="672" t="s">
        <v>828</v>
      </c>
      <c r="F199" s="672" t="s">
        <v>333</v>
      </c>
      <c r="G199" s="673">
        <f t="shared" si="4"/>
        <v>300</v>
      </c>
      <c r="H199" s="706">
        <v>240</v>
      </c>
      <c r="I199" s="673">
        <f t="shared" si="5"/>
        <v>60</v>
      </c>
    </row>
    <row r="200" spans="1:9" ht="15">
      <c r="A200" s="98">
        <v>192</v>
      </c>
      <c r="B200" s="704" t="s">
        <v>913</v>
      </c>
      <c r="C200" s="704" t="s">
        <v>3953</v>
      </c>
      <c r="D200" s="705">
        <v>16001009233</v>
      </c>
      <c r="E200" s="672" t="s">
        <v>828</v>
      </c>
      <c r="F200" s="672" t="s">
        <v>333</v>
      </c>
      <c r="G200" s="673">
        <f t="shared" si="4"/>
        <v>100</v>
      </c>
      <c r="H200" s="706">
        <v>80</v>
      </c>
      <c r="I200" s="673">
        <f t="shared" si="5"/>
        <v>20</v>
      </c>
    </row>
    <row r="201" spans="1:9" ht="15">
      <c r="A201" s="98">
        <v>193</v>
      </c>
      <c r="B201" s="704" t="s">
        <v>979</v>
      </c>
      <c r="C201" s="704" t="s">
        <v>3948</v>
      </c>
      <c r="D201" s="705" t="s">
        <v>3945</v>
      </c>
      <c r="E201" s="672" t="s">
        <v>828</v>
      </c>
      <c r="F201" s="672" t="s">
        <v>333</v>
      </c>
      <c r="G201" s="673">
        <f t="shared" si="4"/>
        <v>300</v>
      </c>
      <c r="H201" s="706">
        <v>240</v>
      </c>
      <c r="I201" s="673">
        <f t="shared" si="5"/>
        <v>60</v>
      </c>
    </row>
    <row r="202" spans="1:9" ht="15">
      <c r="A202" s="98">
        <v>194</v>
      </c>
      <c r="B202" s="704" t="s">
        <v>1480</v>
      </c>
      <c r="C202" s="704" t="s">
        <v>3977</v>
      </c>
      <c r="D202" s="705">
        <v>16001027096</v>
      </c>
      <c r="E202" s="672" t="s">
        <v>828</v>
      </c>
      <c r="F202" s="672" t="s">
        <v>333</v>
      </c>
      <c r="G202" s="673">
        <f t="shared" si="4"/>
        <v>100</v>
      </c>
      <c r="H202" s="706">
        <v>80</v>
      </c>
      <c r="I202" s="673">
        <f t="shared" si="5"/>
        <v>20</v>
      </c>
    </row>
    <row r="203" spans="1:9" ht="15">
      <c r="A203" s="98">
        <v>195</v>
      </c>
      <c r="B203" s="704" t="s">
        <v>1026</v>
      </c>
      <c r="C203" s="704" t="s">
        <v>3953</v>
      </c>
      <c r="D203" s="705">
        <v>16001001271</v>
      </c>
      <c r="E203" s="672" t="s">
        <v>828</v>
      </c>
      <c r="F203" s="672" t="s">
        <v>333</v>
      </c>
      <c r="G203" s="673">
        <f t="shared" si="4"/>
        <v>100</v>
      </c>
      <c r="H203" s="706">
        <v>80</v>
      </c>
      <c r="I203" s="673">
        <f t="shared" si="5"/>
        <v>20</v>
      </c>
    </row>
    <row r="204" spans="1:9" ht="15">
      <c r="A204" s="98">
        <v>196</v>
      </c>
      <c r="B204" s="670" t="s">
        <v>4016</v>
      </c>
      <c r="C204" s="670" t="s">
        <v>4017</v>
      </c>
      <c r="D204" s="671" t="s">
        <v>3978</v>
      </c>
      <c r="E204" s="672" t="s">
        <v>828</v>
      </c>
      <c r="F204" s="672" t="s">
        <v>333</v>
      </c>
      <c r="G204" s="673">
        <f t="shared" si="4"/>
        <v>150</v>
      </c>
      <c r="H204" s="674">
        <v>120</v>
      </c>
      <c r="I204" s="673">
        <f t="shared" si="5"/>
        <v>30</v>
      </c>
    </row>
    <row r="205" spans="1:9" ht="15">
      <c r="A205" s="98">
        <v>197</v>
      </c>
      <c r="B205" s="670" t="s">
        <v>913</v>
      </c>
      <c r="C205" s="670" t="s">
        <v>4018</v>
      </c>
      <c r="D205" s="671">
        <v>31001051226</v>
      </c>
      <c r="E205" s="672" t="s">
        <v>828</v>
      </c>
      <c r="F205" s="672" t="s">
        <v>333</v>
      </c>
      <c r="G205" s="673">
        <f t="shared" si="4"/>
        <v>100</v>
      </c>
      <c r="H205" s="674">
        <v>80</v>
      </c>
      <c r="I205" s="673">
        <f t="shared" si="5"/>
        <v>20</v>
      </c>
    </row>
    <row r="206" spans="1:9" ht="15">
      <c r="A206" s="98">
        <v>198</v>
      </c>
      <c r="B206" s="670" t="s">
        <v>904</v>
      </c>
      <c r="C206" s="670" t="s">
        <v>4019</v>
      </c>
      <c r="D206" s="671">
        <v>31001054403</v>
      </c>
      <c r="E206" s="672" t="s">
        <v>828</v>
      </c>
      <c r="F206" s="672" t="s">
        <v>333</v>
      </c>
      <c r="G206" s="673">
        <f t="shared" si="4"/>
        <v>100</v>
      </c>
      <c r="H206" s="674">
        <v>80</v>
      </c>
      <c r="I206" s="673">
        <f t="shared" si="5"/>
        <v>20</v>
      </c>
    </row>
    <row r="207" spans="1:9" ht="15">
      <c r="A207" s="98">
        <v>199</v>
      </c>
      <c r="B207" s="670" t="s">
        <v>1850</v>
      </c>
      <c r="C207" s="670" t="s">
        <v>4020</v>
      </c>
      <c r="D207" s="671">
        <v>31001035424</v>
      </c>
      <c r="E207" s="672" t="s">
        <v>828</v>
      </c>
      <c r="F207" s="672" t="s">
        <v>333</v>
      </c>
      <c r="G207" s="673">
        <f t="shared" si="4"/>
        <v>100</v>
      </c>
      <c r="H207" s="674">
        <v>80</v>
      </c>
      <c r="I207" s="673">
        <f t="shared" si="5"/>
        <v>20</v>
      </c>
    </row>
    <row r="208" spans="1:9" ht="15">
      <c r="A208" s="98">
        <v>200</v>
      </c>
      <c r="B208" s="670" t="s">
        <v>2851</v>
      </c>
      <c r="C208" s="670" t="s">
        <v>1880</v>
      </c>
      <c r="D208" s="671">
        <v>31001024962</v>
      </c>
      <c r="E208" s="672" t="s">
        <v>828</v>
      </c>
      <c r="F208" s="672" t="s">
        <v>333</v>
      </c>
      <c r="G208" s="673">
        <f t="shared" si="4"/>
        <v>100</v>
      </c>
      <c r="H208" s="674">
        <v>80</v>
      </c>
      <c r="I208" s="673">
        <f t="shared" si="5"/>
        <v>20</v>
      </c>
    </row>
    <row r="209" spans="1:9" ht="15">
      <c r="A209" s="98">
        <v>201</v>
      </c>
      <c r="B209" s="670" t="s">
        <v>4021</v>
      </c>
      <c r="C209" s="670" t="s">
        <v>4022</v>
      </c>
      <c r="D209" s="671">
        <v>31001014381</v>
      </c>
      <c r="E209" s="672" t="s">
        <v>828</v>
      </c>
      <c r="F209" s="672" t="s">
        <v>333</v>
      </c>
      <c r="G209" s="673">
        <f t="shared" si="4"/>
        <v>100</v>
      </c>
      <c r="H209" s="674">
        <v>80</v>
      </c>
      <c r="I209" s="673">
        <f t="shared" si="5"/>
        <v>20</v>
      </c>
    </row>
    <row r="210" spans="1:9" ht="15">
      <c r="A210" s="98">
        <v>202</v>
      </c>
      <c r="B210" s="670" t="s">
        <v>3579</v>
      </c>
      <c r="C210" s="670" t="s">
        <v>3589</v>
      </c>
      <c r="D210" s="671">
        <v>31001045502</v>
      </c>
      <c r="E210" s="672" t="s">
        <v>828</v>
      </c>
      <c r="F210" s="672" t="s">
        <v>333</v>
      </c>
      <c r="G210" s="673">
        <f t="shared" si="4"/>
        <v>100</v>
      </c>
      <c r="H210" s="674">
        <v>80</v>
      </c>
      <c r="I210" s="673">
        <f t="shared" si="5"/>
        <v>20</v>
      </c>
    </row>
    <row r="211" spans="1:9" ht="15">
      <c r="A211" s="98">
        <v>203</v>
      </c>
      <c r="B211" s="670" t="s">
        <v>551</v>
      </c>
      <c r="C211" s="670" t="s">
        <v>4023</v>
      </c>
      <c r="D211" s="671">
        <v>62007008021</v>
      </c>
      <c r="E211" s="672" t="s">
        <v>828</v>
      </c>
      <c r="F211" s="672" t="s">
        <v>333</v>
      </c>
      <c r="G211" s="673">
        <f t="shared" si="4"/>
        <v>100</v>
      </c>
      <c r="H211" s="674">
        <v>80</v>
      </c>
      <c r="I211" s="673">
        <f t="shared" si="5"/>
        <v>20</v>
      </c>
    </row>
    <row r="212" spans="1:9" ht="15">
      <c r="A212" s="98">
        <v>204</v>
      </c>
      <c r="B212" s="670" t="s">
        <v>551</v>
      </c>
      <c r="C212" s="670" t="s">
        <v>4024</v>
      </c>
      <c r="D212" s="671" t="s">
        <v>3979</v>
      </c>
      <c r="E212" s="672" t="s">
        <v>828</v>
      </c>
      <c r="F212" s="672" t="s">
        <v>333</v>
      </c>
      <c r="G212" s="673">
        <f t="shared" si="4"/>
        <v>100</v>
      </c>
      <c r="H212" s="674">
        <v>80</v>
      </c>
      <c r="I212" s="673">
        <f t="shared" si="5"/>
        <v>20</v>
      </c>
    </row>
    <row r="213" spans="1:9" ht="15">
      <c r="A213" s="98">
        <v>205</v>
      </c>
      <c r="B213" s="670" t="s">
        <v>2612</v>
      </c>
      <c r="C213" s="670" t="s">
        <v>4025</v>
      </c>
      <c r="D213" s="671" t="s">
        <v>3980</v>
      </c>
      <c r="E213" s="672" t="s">
        <v>828</v>
      </c>
      <c r="F213" s="672" t="s">
        <v>333</v>
      </c>
      <c r="G213" s="673">
        <f t="shared" si="4"/>
        <v>100</v>
      </c>
      <c r="H213" s="674">
        <v>80</v>
      </c>
      <c r="I213" s="673">
        <f t="shared" si="5"/>
        <v>20</v>
      </c>
    </row>
    <row r="214" spans="1:9" ht="15">
      <c r="A214" s="98">
        <v>206</v>
      </c>
      <c r="B214" s="670" t="s">
        <v>3623</v>
      </c>
      <c r="C214" s="670" t="s">
        <v>4026</v>
      </c>
      <c r="D214" s="671">
        <v>31001014366</v>
      </c>
      <c r="E214" s="672" t="s">
        <v>828</v>
      </c>
      <c r="F214" s="672" t="s">
        <v>333</v>
      </c>
      <c r="G214" s="673">
        <f t="shared" si="4"/>
        <v>100</v>
      </c>
      <c r="H214" s="674">
        <v>80</v>
      </c>
      <c r="I214" s="673">
        <f t="shared" si="5"/>
        <v>20</v>
      </c>
    </row>
    <row r="215" spans="1:9" ht="15">
      <c r="A215" s="98">
        <v>207</v>
      </c>
      <c r="B215" s="670" t="s">
        <v>3582</v>
      </c>
      <c r="C215" s="670" t="s">
        <v>4027</v>
      </c>
      <c r="D215" s="671" t="s">
        <v>3981</v>
      </c>
      <c r="E215" s="672" t="s">
        <v>828</v>
      </c>
      <c r="F215" s="672" t="s">
        <v>333</v>
      </c>
      <c r="G215" s="673">
        <f t="shared" si="4"/>
        <v>100</v>
      </c>
      <c r="H215" s="674">
        <v>80</v>
      </c>
      <c r="I215" s="673">
        <f t="shared" si="5"/>
        <v>20</v>
      </c>
    </row>
    <row r="216" spans="1:9" ht="15">
      <c r="A216" s="98">
        <v>208</v>
      </c>
      <c r="B216" s="670" t="s">
        <v>1752</v>
      </c>
      <c r="C216" s="670" t="s">
        <v>1985</v>
      </c>
      <c r="D216" s="671" t="s">
        <v>3982</v>
      </c>
      <c r="E216" s="672" t="s">
        <v>828</v>
      </c>
      <c r="F216" s="672" t="s">
        <v>333</v>
      </c>
      <c r="G216" s="673">
        <f t="shared" si="4"/>
        <v>100</v>
      </c>
      <c r="H216" s="674">
        <v>80</v>
      </c>
      <c r="I216" s="673">
        <f t="shared" si="5"/>
        <v>20</v>
      </c>
    </row>
    <row r="217" spans="1:9" ht="15">
      <c r="A217" s="98">
        <v>209</v>
      </c>
      <c r="B217" s="670" t="s">
        <v>3538</v>
      </c>
      <c r="C217" s="670" t="s">
        <v>1985</v>
      </c>
      <c r="D217" s="671" t="s">
        <v>3983</v>
      </c>
      <c r="E217" s="672" t="s">
        <v>828</v>
      </c>
      <c r="F217" s="672" t="s">
        <v>333</v>
      </c>
      <c r="G217" s="673">
        <f t="shared" si="4"/>
        <v>100</v>
      </c>
      <c r="H217" s="674">
        <v>80</v>
      </c>
      <c r="I217" s="673">
        <f t="shared" si="5"/>
        <v>20</v>
      </c>
    </row>
    <row r="218" spans="1:9" ht="15">
      <c r="A218" s="98">
        <v>210</v>
      </c>
      <c r="B218" s="670" t="s">
        <v>551</v>
      </c>
      <c r="C218" s="670" t="s">
        <v>4028</v>
      </c>
      <c r="D218" s="671" t="s">
        <v>3984</v>
      </c>
      <c r="E218" s="672" t="s">
        <v>828</v>
      </c>
      <c r="F218" s="672" t="s">
        <v>333</v>
      </c>
      <c r="G218" s="673">
        <f t="shared" si="4"/>
        <v>100</v>
      </c>
      <c r="H218" s="674">
        <v>80</v>
      </c>
      <c r="I218" s="673">
        <f t="shared" si="5"/>
        <v>20</v>
      </c>
    </row>
    <row r="219" spans="1:9" ht="15">
      <c r="A219" s="98">
        <v>211</v>
      </c>
      <c r="B219" s="670" t="s">
        <v>4029</v>
      </c>
      <c r="C219" s="670" t="s">
        <v>4030</v>
      </c>
      <c r="D219" s="671" t="s">
        <v>3985</v>
      </c>
      <c r="E219" s="672" t="s">
        <v>828</v>
      </c>
      <c r="F219" s="672" t="s">
        <v>333</v>
      </c>
      <c r="G219" s="673">
        <f t="shared" si="4"/>
        <v>100</v>
      </c>
      <c r="H219" s="674">
        <v>80</v>
      </c>
      <c r="I219" s="673">
        <f t="shared" si="5"/>
        <v>20</v>
      </c>
    </row>
    <row r="220" spans="1:9" ht="15">
      <c r="A220" s="98">
        <v>212</v>
      </c>
      <c r="B220" s="670" t="s">
        <v>1801</v>
      </c>
      <c r="C220" s="670" t="s">
        <v>1398</v>
      </c>
      <c r="D220" s="671" t="s">
        <v>3986</v>
      </c>
      <c r="E220" s="672" t="s">
        <v>828</v>
      </c>
      <c r="F220" s="672" t="s">
        <v>333</v>
      </c>
      <c r="G220" s="673">
        <f t="shared" si="4"/>
        <v>100</v>
      </c>
      <c r="H220" s="674">
        <v>80</v>
      </c>
      <c r="I220" s="673">
        <f t="shared" si="5"/>
        <v>20</v>
      </c>
    </row>
    <row r="221" spans="1:9" ht="15">
      <c r="A221" s="98">
        <v>213</v>
      </c>
      <c r="B221" s="670" t="s">
        <v>551</v>
      </c>
      <c r="C221" s="670" t="s">
        <v>4031</v>
      </c>
      <c r="D221" s="675" t="s">
        <v>3987</v>
      </c>
      <c r="E221" s="672" t="s">
        <v>828</v>
      </c>
      <c r="F221" s="672" t="s">
        <v>333</v>
      </c>
      <c r="G221" s="673">
        <f t="shared" si="4"/>
        <v>100</v>
      </c>
      <c r="H221" s="674">
        <v>80</v>
      </c>
      <c r="I221" s="673">
        <f t="shared" si="5"/>
        <v>20</v>
      </c>
    </row>
    <row r="222" spans="1:9" ht="15">
      <c r="A222" s="98">
        <v>214</v>
      </c>
      <c r="B222" s="670" t="s">
        <v>1762</v>
      </c>
      <c r="C222" s="670" t="s">
        <v>4032</v>
      </c>
      <c r="D222" s="671" t="s">
        <v>3988</v>
      </c>
      <c r="E222" s="672" t="s">
        <v>828</v>
      </c>
      <c r="F222" s="672" t="s">
        <v>333</v>
      </c>
      <c r="G222" s="673">
        <f t="shared" si="4"/>
        <v>100</v>
      </c>
      <c r="H222" s="674">
        <v>80</v>
      </c>
      <c r="I222" s="673">
        <f t="shared" si="5"/>
        <v>20</v>
      </c>
    </row>
    <row r="223" spans="1:9" ht="15">
      <c r="A223" s="98">
        <v>215</v>
      </c>
      <c r="B223" s="670" t="s">
        <v>997</v>
      </c>
      <c r="C223" s="670" t="s">
        <v>4033</v>
      </c>
      <c r="D223" s="675" t="s">
        <v>3989</v>
      </c>
      <c r="E223" s="672" t="s">
        <v>828</v>
      </c>
      <c r="F223" s="672" t="s">
        <v>333</v>
      </c>
      <c r="G223" s="673">
        <f t="shared" si="4"/>
        <v>100</v>
      </c>
      <c r="H223" s="674">
        <v>80</v>
      </c>
      <c r="I223" s="673">
        <f t="shared" si="5"/>
        <v>20</v>
      </c>
    </row>
    <row r="224" spans="1:9" ht="15">
      <c r="A224" s="98">
        <v>216</v>
      </c>
      <c r="B224" s="670" t="s">
        <v>1762</v>
      </c>
      <c r="C224" s="670" t="s">
        <v>1398</v>
      </c>
      <c r="D224" s="675" t="s">
        <v>3990</v>
      </c>
      <c r="E224" s="672" t="s">
        <v>828</v>
      </c>
      <c r="F224" s="672" t="s">
        <v>333</v>
      </c>
      <c r="G224" s="673">
        <f t="shared" si="4"/>
        <v>100</v>
      </c>
      <c r="H224" s="674">
        <v>80</v>
      </c>
      <c r="I224" s="673">
        <f t="shared" si="5"/>
        <v>20</v>
      </c>
    </row>
    <row r="225" spans="1:9" ht="15">
      <c r="A225" s="98">
        <v>217</v>
      </c>
      <c r="B225" s="670" t="s">
        <v>3350</v>
      </c>
      <c r="C225" s="670" t="s">
        <v>1398</v>
      </c>
      <c r="D225" s="675" t="s">
        <v>3991</v>
      </c>
      <c r="E225" s="672" t="s">
        <v>828</v>
      </c>
      <c r="F225" s="672" t="s">
        <v>333</v>
      </c>
      <c r="G225" s="673">
        <f t="shared" ref="G225:G288" si="6">H225/0.8</f>
        <v>100</v>
      </c>
      <c r="H225" s="674">
        <v>80</v>
      </c>
      <c r="I225" s="673">
        <f t="shared" ref="I225:I288" si="7">H225*0.25</f>
        <v>20</v>
      </c>
    </row>
    <row r="226" spans="1:9" ht="15">
      <c r="A226" s="98">
        <v>218</v>
      </c>
      <c r="B226" s="670" t="s">
        <v>4034</v>
      </c>
      <c r="C226" s="670" t="s">
        <v>3200</v>
      </c>
      <c r="D226" s="675" t="s">
        <v>3992</v>
      </c>
      <c r="E226" s="672" t="s">
        <v>828</v>
      </c>
      <c r="F226" s="672" t="s">
        <v>333</v>
      </c>
      <c r="G226" s="673">
        <f t="shared" si="6"/>
        <v>100</v>
      </c>
      <c r="H226" s="674">
        <v>80</v>
      </c>
      <c r="I226" s="673">
        <f t="shared" si="7"/>
        <v>20</v>
      </c>
    </row>
    <row r="227" spans="1:9" ht="15">
      <c r="A227" s="98">
        <v>219</v>
      </c>
      <c r="B227" s="670" t="s">
        <v>3721</v>
      </c>
      <c r="C227" s="670" t="s">
        <v>1398</v>
      </c>
      <c r="D227" s="671" t="s">
        <v>3993</v>
      </c>
      <c r="E227" s="672" t="s">
        <v>828</v>
      </c>
      <c r="F227" s="672" t="s">
        <v>333</v>
      </c>
      <c r="G227" s="673">
        <f t="shared" si="6"/>
        <v>100</v>
      </c>
      <c r="H227" s="674">
        <v>80</v>
      </c>
      <c r="I227" s="673">
        <f t="shared" si="7"/>
        <v>20</v>
      </c>
    </row>
    <row r="228" spans="1:9" ht="15">
      <c r="A228" s="98">
        <v>220</v>
      </c>
      <c r="B228" s="670" t="s">
        <v>3632</v>
      </c>
      <c r="C228" s="670" t="s">
        <v>1398</v>
      </c>
      <c r="D228" s="671" t="s">
        <v>3994</v>
      </c>
      <c r="E228" s="672" t="s">
        <v>828</v>
      </c>
      <c r="F228" s="672" t="s">
        <v>333</v>
      </c>
      <c r="G228" s="673">
        <f t="shared" si="6"/>
        <v>100</v>
      </c>
      <c r="H228" s="674">
        <v>80</v>
      </c>
      <c r="I228" s="673">
        <f t="shared" si="7"/>
        <v>20</v>
      </c>
    </row>
    <row r="229" spans="1:9" ht="15">
      <c r="A229" s="98">
        <v>221</v>
      </c>
      <c r="B229" s="670" t="s">
        <v>3632</v>
      </c>
      <c r="C229" s="670" t="s">
        <v>1398</v>
      </c>
      <c r="D229" s="675" t="s">
        <v>3995</v>
      </c>
      <c r="E229" s="672" t="s">
        <v>828</v>
      </c>
      <c r="F229" s="672" t="s">
        <v>333</v>
      </c>
      <c r="G229" s="673">
        <f t="shared" si="6"/>
        <v>100</v>
      </c>
      <c r="H229" s="674">
        <v>80</v>
      </c>
      <c r="I229" s="673">
        <f t="shared" si="7"/>
        <v>20</v>
      </c>
    </row>
    <row r="230" spans="1:9" ht="15">
      <c r="A230" s="98">
        <v>222</v>
      </c>
      <c r="B230" s="670" t="s">
        <v>551</v>
      </c>
      <c r="C230" s="670" t="s">
        <v>4035</v>
      </c>
      <c r="D230" s="671" t="s">
        <v>3996</v>
      </c>
      <c r="E230" s="672" t="s">
        <v>828</v>
      </c>
      <c r="F230" s="672" t="s">
        <v>333</v>
      </c>
      <c r="G230" s="673">
        <f t="shared" si="6"/>
        <v>100</v>
      </c>
      <c r="H230" s="674">
        <v>80</v>
      </c>
      <c r="I230" s="673">
        <f t="shared" si="7"/>
        <v>20</v>
      </c>
    </row>
    <row r="231" spans="1:9" ht="15">
      <c r="A231" s="98">
        <v>223</v>
      </c>
      <c r="B231" s="670" t="s">
        <v>3455</v>
      </c>
      <c r="C231" s="670" t="s">
        <v>4036</v>
      </c>
      <c r="D231" s="671" t="s">
        <v>3997</v>
      </c>
      <c r="E231" s="672" t="s">
        <v>828</v>
      </c>
      <c r="F231" s="672" t="s">
        <v>333</v>
      </c>
      <c r="G231" s="673">
        <f t="shared" si="6"/>
        <v>100</v>
      </c>
      <c r="H231" s="674">
        <v>80</v>
      </c>
      <c r="I231" s="673">
        <f t="shared" si="7"/>
        <v>20</v>
      </c>
    </row>
    <row r="232" spans="1:9" ht="15">
      <c r="A232" s="98">
        <v>224</v>
      </c>
      <c r="B232" s="670" t="s">
        <v>1752</v>
      </c>
      <c r="C232" s="670" t="s">
        <v>4019</v>
      </c>
      <c r="D232" s="671" t="s">
        <v>3998</v>
      </c>
      <c r="E232" s="672" t="s">
        <v>828</v>
      </c>
      <c r="F232" s="672" t="s">
        <v>333</v>
      </c>
      <c r="G232" s="673">
        <f t="shared" si="6"/>
        <v>100</v>
      </c>
      <c r="H232" s="674">
        <v>80</v>
      </c>
      <c r="I232" s="673">
        <f t="shared" si="7"/>
        <v>20</v>
      </c>
    </row>
    <row r="233" spans="1:9" ht="15">
      <c r="A233" s="98">
        <v>225</v>
      </c>
      <c r="B233" s="670" t="s">
        <v>2398</v>
      </c>
      <c r="C233" s="670" t="s">
        <v>3229</v>
      </c>
      <c r="D233" s="675" t="s">
        <v>3999</v>
      </c>
      <c r="E233" s="672" t="s">
        <v>828</v>
      </c>
      <c r="F233" s="672" t="s">
        <v>333</v>
      </c>
      <c r="G233" s="673">
        <f t="shared" si="6"/>
        <v>100</v>
      </c>
      <c r="H233" s="674">
        <v>80</v>
      </c>
      <c r="I233" s="673">
        <f t="shared" si="7"/>
        <v>20</v>
      </c>
    </row>
    <row r="234" spans="1:9" ht="15">
      <c r="A234" s="98">
        <v>226</v>
      </c>
      <c r="B234" s="670" t="s">
        <v>819</v>
      </c>
      <c r="C234" s="670" t="s">
        <v>4027</v>
      </c>
      <c r="D234" s="671" t="s">
        <v>4000</v>
      </c>
      <c r="E234" s="672" t="s">
        <v>828</v>
      </c>
      <c r="F234" s="672" t="s">
        <v>333</v>
      </c>
      <c r="G234" s="673">
        <f t="shared" si="6"/>
        <v>100</v>
      </c>
      <c r="H234" s="674">
        <v>80</v>
      </c>
      <c r="I234" s="673">
        <f t="shared" si="7"/>
        <v>20</v>
      </c>
    </row>
    <row r="235" spans="1:9" ht="15">
      <c r="A235" s="98">
        <v>227</v>
      </c>
      <c r="B235" s="670" t="s">
        <v>4037</v>
      </c>
      <c r="C235" s="670" t="s">
        <v>1100</v>
      </c>
      <c r="D235" s="671" t="s">
        <v>4001</v>
      </c>
      <c r="E235" s="672" t="s">
        <v>828</v>
      </c>
      <c r="F235" s="672" t="s">
        <v>333</v>
      </c>
      <c r="G235" s="673">
        <f t="shared" si="6"/>
        <v>100</v>
      </c>
      <c r="H235" s="674">
        <v>80</v>
      </c>
      <c r="I235" s="673">
        <f t="shared" si="7"/>
        <v>20</v>
      </c>
    </row>
    <row r="236" spans="1:9" ht="15">
      <c r="A236" s="98">
        <v>228</v>
      </c>
      <c r="B236" s="670" t="s">
        <v>4038</v>
      </c>
      <c r="C236" s="670" t="s">
        <v>4033</v>
      </c>
      <c r="D236" s="675" t="s">
        <v>4002</v>
      </c>
      <c r="E236" s="672" t="s">
        <v>828</v>
      </c>
      <c r="F236" s="672" t="s">
        <v>333</v>
      </c>
      <c r="G236" s="673">
        <f t="shared" si="6"/>
        <v>100</v>
      </c>
      <c r="H236" s="674">
        <v>80</v>
      </c>
      <c r="I236" s="673">
        <f t="shared" si="7"/>
        <v>20</v>
      </c>
    </row>
    <row r="237" spans="1:9" ht="15">
      <c r="A237" s="98">
        <v>229</v>
      </c>
      <c r="B237" s="670" t="s">
        <v>2612</v>
      </c>
      <c r="C237" s="670" t="s">
        <v>1906</v>
      </c>
      <c r="D237" s="671" t="s">
        <v>4003</v>
      </c>
      <c r="E237" s="672" t="s">
        <v>828</v>
      </c>
      <c r="F237" s="672" t="s">
        <v>333</v>
      </c>
      <c r="G237" s="673">
        <f t="shared" si="6"/>
        <v>100</v>
      </c>
      <c r="H237" s="674">
        <v>80</v>
      </c>
      <c r="I237" s="673">
        <f t="shared" si="7"/>
        <v>20</v>
      </c>
    </row>
    <row r="238" spans="1:9" ht="15">
      <c r="A238" s="98">
        <v>230</v>
      </c>
      <c r="B238" s="670" t="s">
        <v>551</v>
      </c>
      <c r="C238" s="670" t="s">
        <v>1977</v>
      </c>
      <c r="D238" s="671" t="s">
        <v>4004</v>
      </c>
      <c r="E238" s="672" t="s">
        <v>828</v>
      </c>
      <c r="F238" s="672" t="s">
        <v>333</v>
      </c>
      <c r="G238" s="673">
        <f t="shared" si="6"/>
        <v>100</v>
      </c>
      <c r="H238" s="674">
        <v>80</v>
      </c>
      <c r="I238" s="673">
        <f t="shared" si="7"/>
        <v>20</v>
      </c>
    </row>
    <row r="239" spans="1:9" ht="15">
      <c r="A239" s="98">
        <v>231</v>
      </c>
      <c r="B239" s="670" t="s">
        <v>551</v>
      </c>
      <c r="C239" s="670" t="s">
        <v>3229</v>
      </c>
      <c r="D239" s="671" t="s">
        <v>4005</v>
      </c>
      <c r="E239" s="672" t="s">
        <v>828</v>
      </c>
      <c r="F239" s="672" t="s">
        <v>333</v>
      </c>
      <c r="G239" s="673">
        <f t="shared" si="6"/>
        <v>100</v>
      </c>
      <c r="H239" s="674">
        <v>80</v>
      </c>
      <c r="I239" s="673">
        <f t="shared" si="7"/>
        <v>20</v>
      </c>
    </row>
    <row r="240" spans="1:9" ht="15">
      <c r="A240" s="98">
        <v>232</v>
      </c>
      <c r="B240" s="670" t="s">
        <v>3632</v>
      </c>
      <c r="C240" s="670" t="s">
        <v>4039</v>
      </c>
      <c r="D240" s="671" t="s">
        <v>4006</v>
      </c>
      <c r="E240" s="672" t="s">
        <v>828</v>
      </c>
      <c r="F240" s="672" t="s">
        <v>333</v>
      </c>
      <c r="G240" s="673">
        <f t="shared" si="6"/>
        <v>100</v>
      </c>
      <c r="H240" s="674">
        <v>80</v>
      </c>
      <c r="I240" s="673">
        <f t="shared" si="7"/>
        <v>20</v>
      </c>
    </row>
    <row r="241" spans="1:9" ht="15">
      <c r="A241" s="98">
        <v>233</v>
      </c>
      <c r="B241" s="670" t="s">
        <v>3618</v>
      </c>
      <c r="C241" s="670" t="s">
        <v>4040</v>
      </c>
      <c r="D241" s="671" t="s">
        <v>4007</v>
      </c>
      <c r="E241" s="672" t="s">
        <v>828</v>
      </c>
      <c r="F241" s="672" t="s">
        <v>333</v>
      </c>
      <c r="G241" s="673">
        <f t="shared" si="6"/>
        <v>100</v>
      </c>
      <c r="H241" s="674">
        <v>80</v>
      </c>
      <c r="I241" s="673">
        <f t="shared" si="7"/>
        <v>20</v>
      </c>
    </row>
    <row r="242" spans="1:9" ht="15">
      <c r="A242" s="98">
        <v>234</v>
      </c>
      <c r="B242" s="670" t="s">
        <v>4041</v>
      </c>
      <c r="C242" s="670" t="s">
        <v>4042</v>
      </c>
      <c r="D242" s="671" t="s">
        <v>4008</v>
      </c>
      <c r="E242" s="672" t="s">
        <v>828</v>
      </c>
      <c r="F242" s="672" t="s">
        <v>333</v>
      </c>
      <c r="G242" s="673">
        <f t="shared" si="6"/>
        <v>100</v>
      </c>
      <c r="H242" s="674">
        <v>80</v>
      </c>
      <c r="I242" s="673">
        <f t="shared" si="7"/>
        <v>20</v>
      </c>
    </row>
    <row r="243" spans="1:9" ht="15">
      <c r="A243" s="98">
        <v>235</v>
      </c>
      <c r="B243" s="670" t="s">
        <v>4043</v>
      </c>
      <c r="C243" s="670" t="s">
        <v>4044</v>
      </c>
      <c r="D243" s="671" t="s">
        <v>4009</v>
      </c>
      <c r="E243" s="672" t="s">
        <v>828</v>
      </c>
      <c r="F243" s="672" t="s">
        <v>333</v>
      </c>
      <c r="G243" s="673">
        <f t="shared" si="6"/>
        <v>100</v>
      </c>
      <c r="H243" s="674">
        <v>80</v>
      </c>
      <c r="I243" s="673">
        <f t="shared" si="7"/>
        <v>20</v>
      </c>
    </row>
    <row r="244" spans="1:9" ht="15">
      <c r="A244" s="98">
        <v>236</v>
      </c>
      <c r="B244" s="670" t="s">
        <v>1839</v>
      </c>
      <c r="C244" s="670" t="s">
        <v>1707</v>
      </c>
      <c r="D244" s="671" t="s">
        <v>4010</v>
      </c>
      <c r="E244" s="672" t="s">
        <v>828</v>
      </c>
      <c r="F244" s="672" t="s">
        <v>333</v>
      </c>
      <c r="G244" s="673">
        <f t="shared" si="6"/>
        <v>100</v>
      </c>
      <c r="H244" s="674">
        <v>80</v>
      </c>
      <c r="I244" s="673">
        <f t="shared" si="7"/>
        <v>20</v>
      </c>
    </row>
    <row r="245" spans="1:9" ht="15">
      <c r="A245" s="98">
        <v>237</v>
      </c>
      <c r="B245" s="670" t="s">
        <v>2603</v>
      </c>
      <c r="C245" s="707" t="s">
        <v>4045</v>
      </c>
      <c r="D245" s="671" t="s">
        <v>4011</v>
      </c>
      <c r="E245" s="672" t="s">
        <v>828</v>
      </c>
      <c r="F245" s="672" t="s">
        <v>333</v>
      </c>
      <c r="G245" s="673">
        <f t="shared" si="6"/>
        <v>100</v>
      </c>
      <c r="H245" s="674">
        <v>80</v>
      </c>
      <c r="I245" s="673">
        <f t="shared" si="7"/>
        <v>20</v>
      </c>
    </row>
    <row r="246" spans="1:9" ht="15">
      <c r="A246" s="98">
        <v>238</v>
      </c>
      <c r="B246" s="670" t="s">
        <v>2612</v>
      </c>
      <c r="C246" s="670" t="s">
        <v>4046</v>
      </c>
      <c r="D246" s="675" t="s">
        <v>4012</v>
      </c>
      <c r="E246" s="672" t="s">
        <v>828</v>
      </c>
      <c r="F246" s="672" t="s">
        <v>333</v>
      </c>
      <c r="G246" s="673">
        <f t="shared" si="6"/>
        <v>100</v>
      </c>
      <c r="H246" s="674">
        <v>80</v>
      </c>
      <c r="I246" s="673">
        <f t="shared" si="7"/>
        <v>20</v>
      </c>
    </row>
    <row r="247" spans="1:9" ht="15">
      <c r="A247" s="98">
        <v>239</v>
      </c>
      <c r="B247" s="670" t="s">
        <v>3624</v>
      </c>
      <c r="C247" s="670" t="s">
        <v>1951</v>
      </c>
      <c r="D247" s="671" t="s">
        <v>4013</v>
      </c>
      <c r="E247" s="672" t="s">
        <v>828</v>
      </c>
      <c r="F247" s="672" t="s">
        <v>333</v>
      </c>
      <c r="G247" s="673">
        <f t="shared" si="6"/>
        <v>100</v>
      </c>
      <c r="H247" s="674">
        <v>80</v>
      </c>
      <c r="I247" s="673">
        <f t="shared" si="7"/>
        <v>20</v>
      </c>
    </row>
    <row r="248" spans="1:9" ht="15">
      <c r="A248" s="98">
        <v>240</v>
      </c>
      <c r="B248" s="670" t="s">
        <v>2480</v>
      </c>
      <c r="C248" s="670" t="s">
        <v>4047</v>
      </c>
      <c r="D248" s="671" t="s">
        <v>4014</v>
      </c>
      <c r="E248" s="672" t="s">
        <v>828</v>
      </c>
      <c r="F248" s="672" t="s">
        <v>333</v>
      </c>
      <c r="G248" s="673">
        <f t="shared" si="6"/>
        <v>100</v>
      </c>
      <c r="H248" s="674">
        <v>80</v>
      </c>
      <c r="I248" s="673">
        <f t="shared" si="7"/>
        <v>20</v>
      </c>
    </row>
    <row r="249" spans="1:9" ht="15">
      <c r="A249" s="98">
        <v>241</v>
      </c>
      <c r="B249" s="670" t="s">
        <v>3643</v>
      </c>
      <c r="C249" s="670" t="s">
        <v>1398</v>
      </c>
      <c r="D249" s="671" t="s">
        <v>4015</v>
      </c>
      <c r="E249" s="672" t="s">
        <v>828</v>
      </c>
      <c r="F249" s="672" t="s">
        <v>333</v>
      </c>
      <c r="G249" s="673">
        <f t="shared" si="6"/>
        <v>100</v>
      </c>
      <c r="H249" s="674">
        <v>80</v>
      </c>
      <c r="I249" s="673">
        <f t="shared" si="7"/>
        <v>20</v>
      </c>
    </row>
    <row r="250" spans="1:9" ht="15">
      <c r="A250" s="98">
        <v>242</v>
      </c>
      <c r="B250" s="708" t="s">
        <v>4059</v>
      </c>
      <c r="C250" s="708" t="s">
        <v>4060</v>
      </c>
      <c r="D250" s="709" t="s">
        <v>4048</v>
      </c>
      <c r="E250" s="672" t="s">
        <v>828</v>
      </c>
      <c r="F250" s="672" t="s">
        <v>333</v>
      </c>
      <c r="G250" s="673">
        <f t="shared" si="6"/>
        <v>150</v>
      </c>
      <c r="H250" s="674">
        <v>120</v>
      </c>
      <c r="I250" s="673">
        <f t="shared" si="7"/>
        <v>30</v>
      </c>
    </row>
    <row r="251" spans="1:9" ht="15">
      <c r="A251" s="98">
        <v>243</v>
      </c>
      <c r="B251" s="710" t="s">
        <v>942</v>
      </c>
      <c r="C251" s="710" t="s">
        <v>4061</v>
      </c>
      <c r="D251" s="711" t="s">
        <v>4049</v>
      </c>
      <c r="E251" s="672" t="s">
        <v>828</v>
      </c>
      <c r="F251" s="672" t="s">
        <v>333</v>
      </c>
      <c r="G251" s="673">
        <f t="shared" si="6"/>
        <v>100</v>
      </c>
      <c r="H251" s="674">
        <v>80</v>
      </c>
      <c r="I251" s="673">
        <f t="shared" si="7"/>
        <v>20</v>
      </c>
    </row>
    <row r="252" spans="1:9" ht="15">
      <c r="A252" s="98">
        <v>244</v>
      </c>
      <c r="B252" s="710" t="s">
        <v>3031</v>
      </c>
      <c r="C252" s="710" t="s">
        <v>4062</v>
      </c>
      <c r="D252" s="712" t="s">
        <v>4050</v>
      </c>
      <c r="E252" s="672" t="s">
        <v>828</v>
      </c>
      <c r="F252" s="672" t="s">
        <v>333</v>
      </c>
      <c r="G252" s="673">
        <f t="shared" si="6"/>
        <v>100</v>
      </c>
      <c r="H252" s="674">
        <v>80</v>
      </c>
      <c r="I252" s="673">
        <f t="shared" si="7"/>
        <v>20</v>
      </c>
    </row>
    <row r="253" spans="1:9" ht="15">
      <c r="A253" s="98">
        <v>245</v>
      </c>
      <c r="B253" s="710" t="s">
        <v>3196</v>
      </c>
      <c r="C253" s="710" t="s">
        <v>4062</v>
      </c>
      <c r="D253" s="711" t="s">
        <v>4051</v>
      </c>
      <c r="E253" s="672" t="s">
        <v>828</v>
      </c>
      <c r="F253" s="672" t="s">
        <v>333</v>
      </c>
      <c r="G253" s="673">
        <f t="shared" si="6"/>
        <v>100</v>
      </c>
      <c r="H253" s="674">
        <v>80</v>
      </c>
      <c r="I253" s="673">
        <f t="shared" si="7"/>
        <v>20</v>
      </c>
    </row>
    <row r="254" spans="1:9" ht="15">
      <c r="A254" s="98">
        <v>246</v>
      </c>
      <c r="B254" s="710" t="s">
        <v>2896</v>
      </c>
      <c r="C254" s="710" t="s">
        <v>4063</v>
      </c>
      <c r="D254" s="711" t="s">
        <v>4052</v>
      </c>
      <c r="E254" s="672" t="s">
        <v>828</v>
      </c>
      <c r="F254" s="672" t="s">
        <v>333</v>
      </c>
      <c r="G254" s="673">
        <f t="shared" si="6"/>
        <v>100</v>
      </c>
      <c r="H254" s="674">
        <v>80</v>
      </c>
      <c r="I254" s="673">
        <f t="shared" si="7"/>
        <v>20</v>
      </c>
    </row>
    <row r="255" spans="1:9" ht="15">
      <c r="A255" s="98">
        <v>247</v>
      </c>
      <c r="B255" s="710" t="s">
        <v>1752</v>
      </c>
      <c r="C255" s="710" t="s">
        <v>4064</v>
      </c>
      <c r="D255" s="711" t="s">
        <v>4053</v>
      </c>
      <c r="E255" s="672" t="s">
        <v>828</v>
      </c>
      <c r="F255" s="672" t="s">
        <v>333</v>
      </c>
      <c r="G255" s="673">
        <f t="shared" si="6"/>
        <v>100</v>
      </c>
      <c r="H255" s="674">
        <v>80</v>
      </c>
      <c r="I255" s="673">
        <f t="shared" si="7"/>
        <v>20</v>
      </c>
    </row>
    <row r="256" spans="1:9" ht="15">
      <c r="A256" s="98">
        <v>248</v>
      </c>
      <c r="B256" s="710" t="s">
        <v>835</v>
      </c>
      <c r="C256" s="710" t="s">
        <v>3221</v>
      </c>
      <c r="D256" s="711" t="s">
        <v>4054</v>
      </c>
      <c r="E256" s="672" t="s">
        <v>828</v>
      </c>
      <c r="F256" s="672" t="s">
        <v>333</v>
      </c>
      <c r="G256" s="673">
        <f t="shared" si="6"/>
        <v>100</v>
      </c>
      <c r="H256" s="674">
        <v>80</v>
      </c>
      <c r="I256" s="673">
        <f t="shared" si="7"/>
        <v>20</v>
      </c>
    </row>
    <row r="257" spans="1:9" ht="15">
      <c r="A257" s="98">
        <v>249</v>
      </c>
      <c r="B257" s="710" t="s">
        <v>1209</v>
      </c>
      <c r="C257" s="710" t="s">
        <v>4065</v>
      </c>
      <c r="D257" s="711" t="s">
        <v>4055</v>
      </c>
      <c r="E257" s="672" t="s">
        <v>828</v>
      </c>
      <c r="F257" s="672" t="s">
        <v>333</v>
      </c>
      <c r="G257" s="673">
        <f t="shared" si="6"/>
        <v>100</v>
      </c>
      <c r="H257" s="674">
        <v>80</v>
      </c>
      <c r="I257" s="673">
        <f t="shared" si="7"/>
        <v>20</v>
      </c>
    </row>
    <row r="258" spans="1:9" ht="15">
      <c r="A258" s="98">
        <v>250</v>
      </c>
      <c r="B258" s="710" t="s">
        <v>835</v>
      </c>
      <c r="C258" s="710" t="s">
        <v>4066</v>
      </c>
      <c r="D258" s="711" t="s">
        <v>4056</v>
      </c>
      <c r="E258" s="672" t="s">
        <v>828</v>
      </c>
      <c r="F258" s="672" t="s">
        <v>333</v>
      </c>
      <c r="G258" s="673">
        <f t="shared" si="6"/>
        <v>100</v>
      </c>
      <c r="H258" s="674">
        <v>80</v>
      </c>
      <c r="I258" s="673">
        <f t="shared" si="7"/>
        <v>20</v>
      </c>
    </row>
    <row r="259" spans="1:9" ht="15">
      <c r="A259" s="98">
        <v>251</v>
      </c>
      <c r="B259" s="710" t="s">
        <v>913</v>
      </c>
      <c r="C259" s="710" t="s">
        <v>3221</v>
      </c>
      <c r="D259" s="711" t="s">
        <v>4057</v>
      </c>
      <c r="E259" s="672" t="s">
        <v>828</v>
      </c>
      <c r="F259" s="672" t="s">
        <v>333</v>
      </c>
      <c r="G259" s="673">
        <f t="shared" si="6"/>
        <v>100</v>
      </c>
      <c r="H259" s="674">
        <v>80</v>
      </c>
      <c r="I259" s="673">
        <f t="shared" si="7"/>
        <v>20</v>
      </c>
    </row>
    <row r="260" spans="1:9" ht="15">
      <c r="A260" s="98">
        <v>252</v>
      </c>
      <c r="B260" s="710" t="s">
        <v>1301</v>
      </c>
      <c r="C260" s="710" t="s">
        <v>3221</v>
      </c>
      <c r="D260" s="711" t="s">
        <v>4058</v>
      </c>
      <c r="E260" s="672" t="s">
        <v>828</v>
      </c>
      <c r="F260" s="672" t="s">
        <v>333</v>
      </c>
      <c r="G260" s="673">
        <f t="shared" si="6"/>
        <v>100</v>
      </c>
      <c r="H260" s="674">
        <v>80</v>
      </c>
      <c r="I260" s="673">
        <f t="shared" si="7"/>
        <v>20</v>
      </c>
    </row>
    <row r="261" spans="1:9" ht="15">
      <c r="A261" s="98">
        <v>253</v>
      </c>
      <c r="B261" s="713" t="s">
        <v>832</v>
      </c>
      <c r="C261" s="713" t="s">
        <v>4085</v>
      </c>
      <c r="D261" s="714" t="s">
        <v>4067</v>
      </c>
      <c r="E261" s="715" t="s">
        <v>828</v>
      </c>
      <c r="F261" s="715" t="s">
        <v>333</v>
      </c>
      <c r="G261" s="716">
        <f t="shared" si="6"/>
        <v>150</v>
      </c>
      <c r="H261" s="717">
        <v>120</v>
      </c>
      <c r="I261" s="716">
        <f t="shared" si="7"/>
        <v>30</v>
      </c>
    </row>
    <row r="262" spans="1:9" ht="15">
      <c r="A262" s="98">
        <v>254</v>
      </c>
      <c r="B262" s="718" t="s">
        <v>4086</v>
      </c>
      <c r="C262" s="718" t="s">
        <v>1205</v>
      </c>
      <c r="D262" s="719" t="s">
        <v>4068</v>
      </c>
      <c r="E262" s="715" t="s">
        <v>828</v>
      </c>
      <c r="F262" s="715" t="s">
        <v>333</v>
      </c>
      <c r="G262" s="716">
        <f t="shared" si="6"/>
        <v>100</v>
      </c>
      <c r="H262" s="720">
        <v>80</v>
      </c>
      <c r="I262" s="716">
        <f t="shared" si="7"/>
        <v>20</v>
      </c>
    </row>
    <row r="263" spans="1:9" ht="15">
      <c r="A263" s="98">
        <v>255</v>
      </c>
      <c r="B263" s="718" t="s">
        <v>910</v>
      </c>
      <c r="C263" s="718" t="s">
        <v>4087</v>
      </c>
      <c r="D263" s="719" t="s">
        <v>4069</v>
      </c>
      <c r="E263" s="715" t="s">
        <v>828</v>
      </c>
      <c r="F263" s="715" t="s">
        <v>333</v>
      </c>
      <c r="G263" s="716">
        <f t="shared" si="6"/>
        <v>100</v>
      </c>
      <c r="H263" s="720">
        <v>80</v>
      </c>
      <c r="I263" s="716">
        <f t="shared" si="7"/>
        <v>20</v>
      </c>
    </row>
    <row r="264" spans="1:9" ht="15">
      <c r="A264" s="98">
        <v>256</v>
      </c>
      <c r="B264" s="718" t="s">
        <v>1992</v>
      </c>
      <c r="C264" s="718" t="s">
        <v>4088</v>
      </c>
      <c r="D264" s="719" t="s">
        <v>4070</v>
      </c>
      <c r="E264" s="715" t="s">
        <v>828</v>
      </c>
      <c r="F264" s="715" t="s">
        <v>333</v>
      </c>
      <c r="G264" s="716">
        <f t="shared" si="6"/>
        <v>100</v>
      </c>
      <c r="H264" s="720">
        <v>80</v>
      </c>
      <c r="I264" s="716">
        <f t="shared" si="7"/>
        <v>20</v>
      </c>
    </row>
    <row r="265" spans="1:9" ht="15">
      <c r="A265" s="98">
        <v>257</v>
      </c>
      <c r="B265" s="718" t="s">
        <v>916</v>
      </c>
      <c r="C265" s="718" t="s">
        <v>4089</v>
      </c>
      <c r="D265" s="719" t="s">
        <v>4071</v>
      </c>
      <c r="E265" s="715" t="s">
        <v>828</v>
      </c>
      <c r="F265" s="715" t="s">
        <v>333</v>
      </c>
      <c r="G265" s="716">
        <f t="shared" si="6"/>
        <v>100</v>
      </c>
      <c r="H265" s="720">
        <v>80</v>
      </c>
      <c r="I265" s="716">
        <f t="shared" si="7"/>
        <v>20</v>
      </c>
    </row>
    <row r="266" spans="1:9" ht="15">
      <c r="A266" s="98">
        <v>258</v>
      </c>
      <c r="B266" s="718" t="s">
        <v>2617</v>
      </c>
      <c r="C266" s="718" t="s">
        <v>4090</v>
      </c>
      <c r="D266" s="719" t="s">
        <v>4072</v>
      </c>
      <c r="E266" s="715" t="s">
        <v>828</v>
      </c>
      <c r="F266" s="715" t="s">
        <v>333</v>
      </c>
      <c r="G266" s="716">
        <f t="shared" si="6"/>
        <v>200</v>
      </c>
      <c r="H266" s="720">
        <v>160</v>
      </c>
      <c r="I266" s="716">
        <f t="shared" si="7"/>
        <v>40</v>
      </c>
    </row>
    <row r="267" spans="1:9" ht="15">
      <c r="A267" s="98">
        <v>259</v>
      </c>
      <c r="B267" s="718" t="s">
        <v>2063</v>
      </c>
      <c r="C267" s="718" t="s">
        <v>1808</v>
      </c>
      <c r="D267" s="719" t="s">
        <v>4073</v>
      </c>
      <c r="E267" s="715" t="s">
        <v>828</v>
      </c>
      <c r="F267" s="715" t="s">
        <v>333</v>
      </c>
      <c r="G267" s="716">
        <f t="shared" si="6"/>
        <v>100</v>
      </c>
      <c r="H267" s="720">
        <v>80</v>
      </c>
      <c r="I267" s="716">
        <f t="shared" si="7"/>
        <v>20</v>
      </c>
    </row>
    <row r="268" spans="1:9" ht="15">
      <c r="A268" s="98">
        <v>260</v>
      </c>
      <c r="B268" s="718" t="s">
        <v>4091</v>
      </c>
      <c r="C268" s="718" t="s">
        <v>2335</v>
      </c>
      <c r="D268" s="719" t="s">
        <v>4074</v>
      </c>
      <c r="E268" s="715" t="s">
        <v>828</v>
      </c>
      <c r="F268" s="715" t="s">
        <v>333</v>
      </c>
      <c r="G268" s="716">
        <f t="shared" si="6"/>
        <v>100</v>
      </c>
      <c r="H268" s="720">
        <v>80</v>
      </c>
      <c r="I268" s="716">
        <f t="shared" si="7"/>
        <v>20</v>
      </c>
    </row>
    <row r="269" spans="1:9" ht="15">
      <c r="A269" s="98">
        <v>261</v>
      </c>
      <c r="B269" s="718" t="s">
        <v>4092</v>
      </c>
      <c r="C269" s="718" t="s">
        <v>4087</v>
      </c>
      <c r="D269" s="719" t="s">
        <v>4075</v>
      </c>
      <c r="E269" s="715" t="s">
        <v>828</v>
      </c>
      <c r="F269" s="715" t="s">
        <v>333</v>
      </c>
      <c r="G269" s="716">
        <f t="shared" si="6"/>
        <v>100</v>
      </c>
      <c r="H269" s="720">
        <v>80</v>
      </c>
      <c r="I269" s="716">
        <f t="shared" si="7"/>
        <v>20</v>
      </c>
    </row>
    <row r="270" spans="1:9" ht="15">
      <c r="A270" s="98">
        <v>262</v>
      </c>
      <c r="B270" s="718" t="s">
        <v>4093</v>
      </c>
      <c r="C270" s="718" t="s">
        <v>4094</v>
      </c>
      <c r="D270" s="719" t="s">
        <v>4076</v>
      </c>
      <c r="E270" s="715" t="s">
        <v>828</v>
      </c>
      <c r="F270" s="715" t="s">
        <v>333</v>
      </c>
      <c r="G270" s="716">
        <f t="shared" si="6"/>
        <v>200</v>
      </c>
      <c r="H270" s="720">
        <v>160</v>
      </c>
      <c r="I270" s="716">
        <f t="shared" si="7"/>
        <v>40</v>
      </c>
    </row>
    <row r="271" spans="1:9" ht="15">
      <c r="A271" s="98">
        <v>263</v>
      </c>
      <c r="B271" s="718" t="s">
        <v>942</v>
      </c>
      <c r="C271" s="718" t="s">
        <v>4095</v>
      </c>
      <c r="D271" s="719" t="s">
        <v>4077</v>
      </c>
      <c r="E271" s="715" t="s">
        <v>828</v>
      </c>
      <c r="F271" s="715" t="s">
        <v>333</v>
      </c>
      <c r="G271" s="716">
        <f t="shared" si="6"/>
        <v>100</v>
      </c>
      <c r="H271" s="720">
        <v>80</v>
      </c>
      <c r="I271" s="716">
        <f t="shared" si="7"/>
        <v>20</v>
      </c>
    </row>
    <row r="272" spans="1:9" ht="15">
      <c r="A272" s="98">
        <v>264</v>
      </c>
      <c r="B272" s="718" t="s">
        <v>4096</v>
      </c>
      <c r="C272" s="718" t="s">
        <v>4097</v>
      </c>
      <c r="D272" s="719" t="s">
        <v>4078</v>
      </c>
      <c r="E272" s="715" t="s">
        <v>828</v>
      </c>
      <c r="F272" s="715" t="s">
        <v>333</v>
      </c>
      <c r="G272" s="716">
        <f t="shared" si="6"/>
        <v>200</v>
      </c>
      <c r="H272" s="720">
        <v>160</v>
      </c>
      <c r="I272" s="716">
        <f t="shared" si="7"/>
        <v>40</v>
      </c>
    </row>
    <row r="273" spans="1:9" ht="15">
      <c r="A273" s="98">
        <v>265</v>
      </c>
      <c r="B273" s="718" t="s">
        <v>3671</v>
      </c>
      <c r="C273" s="718" t="s">
        <v>4098</v>
      </c>
      <c r="D273" s="719" t="s">
        <v>4079</v>
      </c>
      <c r="E273" s="715" t="s">
        <v>828</v>
      </c>
      <c r="F273" s="715" t="s">
        <v>333</v>
      </c>
      <c r="G273" s="716">
        <f t="shared" si="6"/>
        <v>100</v>
      </c>
      <c r="H273" s="720">
        <v>80</v>
      </c>
      <c r="I273" s="716">
        <f t="shared" si="7"/>
        <v>20</v>
      </c>
    </row>
    <row r="274" spans="1:9" ht="15">
      <c r="A274" s="98">
        <v>266</v>
      </c>
      <c r="B274" s="718" t="s">
        <v>4099</v>
      </c>
      <c r="C274" s="718" t="s">
        <v>2117</v>
      </c>
      <c r="D274" s="719" t="s">
        <v>4080</v>
      </c>
      <c r="E274" s="715" t="s">
        <v>828</v>
      </c>
      <c r="F274" s="715" t="s">
        <v>333</v>
      </c>
      <c r="G274" s="716">
        <f t="shared" si="6"/>
        <v>100</v>
      </c>
      <c r="H274" s="720">
        <v>80</v>
      </c>
      <c r="I274" s="716">
        <f t="shared" si="7"/>
        <v>20</v>
      </c>
    </row>
    <row r="275" spans="1:9" ht="15">
      <c r="A275" s="98">
        <v>267</v>
      </c>
      <c r="B275" s="718" t="s">
        <v>1097</v>
      </c>
      <c r="C275" s="718" t="s">
        <v>1431</v>
      </c>
      <c r="D275" s="719" t="s">
        <v>4081</v>
      </c>
      <c r="E275" s="715" t="s">
        <v>828</v>
      </c>
      <c r="F275" s="715" t="s">
        <v>333</v>
      </c>
      <c r="G275" s="716">
        <f t="shared" si="6"/>
        <v>200</v>
      </c>
      <c r="H275" s="720">
        <v>160</v>
      </c>
      <c r="I275" s="716">
        <f t="shared" si="7"/>
        <v>40</v>
      </c>
    </row>
    <row r="276" spans="1:9" ht="15">
      <c r="A276" s="98">
        <v>268</v>
      </c>
      <c r="B276" s="718" t="s">
        <v>4100</v>
      </c>
      <c r="C276" s="718" t="s">
        <v>4101</v>
      </c>
      <c r="D276" s="719" t="s">
        <v>4082</v>
      </c>
      <c r="E276" s="715" t="s">
        <v>828</v>
      </c>
      <c r="F276" s="715" t="s">
        <v>333</v>
      </c>
      <c r="G276" s="716">
        <f t="shared" si="6"/>
        <v>200</v>
      </c>
      <c r="H276" s="720">
        <v>160</v>
      </c>
      <c r="I276" s="716">
        <f t="shared" si="7"/>
        <v>40</v>
      </c>
    </row>
    <row r="277" spans="1:9" ht="15">
      <c r="A277" s="98">
        <v>269</v>
      </c>
      <c r="B277" s="718" t="s">
        <v>4102</v>
      </c>
      <c r="C277" s="718" t="s">
        <v>1205</v>
      </c>
      <c r="D277" s="719" t="s">
        <v>4083</v>
      </c>
      <c r="E277" s="715" t="s">
        <v>828</v>
      </c>
      <c r="F277" s="715" t="s">
        <v>333</v>
      </c>
      <c r="G277" s="716">
        <f t="shared" si="6"/>
        <v>100</v>
      </c>
      <c r="H277" s="720">
        <v>80</v>
      </c>
      <c r="I277" s="716">
        <f t="shared" si="7"/>
        <v>20</v>
      </c>
    </row>
    <row r="278" spans="1:9" ht="15">
      <c r="A278" s="98">
        <v>270</v>
      </c>
      <c r="B278" s="718" t="s">
        <v>1119</v>
      </c>
      <c r="C278" s="718" t="s">
        <v>1205</v>
      </c>
      <c r="D278" s="719" t="s">
        <v>4084</v>
      </c>
      <c r="E278" s="715" t="s">
        <v>828</v>
      </c>
      <c r="F278" s="715" t="s">
        <v>333</v>
      </c>
      <c r="G278" s="716">
        <f t="shared" si="6"/>
        <v>200</v>
      </c>
      <c r="H278" s="720">
        <v>160</v>
      </c>
      <c r="I278" s="716">
        <f t="shared" si="7"/>
        <v>40</v>
      </c>
    </row>
    <row r="279" spans="1:9" ht="15">
      <c r="A279" s="98">
        <v>271</v>
      </c>
      <c r="B279" s="713" t="s">
        <v>3569</v>
      </c>
      <c r="C279" s="713" t="s">
        <v>4138</v>
      </c>
      <c r="D279" s="714" t="s">
        <v>733</v>
      </c>
      <c r="E279" s="715" t="s">
        <v>828</v>
      </c>
      <c r="F279" s="715" t="s">
        <v>333</v>
      </c>
      <c r="G279" s="716">
        <f t="shared" si="6"/>
        <v>150</v>
      </c>
      <c r="H279" s="721">
        <v>120</v>
      </c>
      <c r="I279" s="716">
        <f t="shared" si="7"/>
        <v>30</v>
      </c>
    </row>
    <row r="280" spans="1:9" ht="15">
      <c r="A280" s="98">
        <v>272</v>
      </c>
      <c r="B280" s="718" t="s">
        <v>1296</v>
      </c>
      <c r="C280" s="718" t="s">
        <v>4139</v>
      </c>
      <c r="D280" s="719" t="s">
        <v>4103</v>
      </c>
      <c r="E280" s="715" t="s">
        <v>828</v>
      </c>
      <c r="F280" s="715" t="s">
        <v>333</v>
      </c>
      <c r="G280" s="716">
        <f t="shared" si="6"/>
        <v>100</v>
      </c>
      <c r="H280" s="721">
        <v>80</v>
      </c>
      <c r="I280" s="716">
        <f t="shared" si="7"/>
        <v>20</v>
      </c>
    </row>
    <row r="281" spans="1:9" ht="15">
      <c r="A281" s="98">
        <v>273</v>
      </c>
      <c r="B281" s="718" t="s">
        <v>3031</v>
      </c>
      <c r="C281" s="718" t="s">
        <v>4095</v>
      </c>
      <c r="D281" s="722" t="s">
        <v>4104</v>
      </c>
      <c r="E281" s="715" t="s">
        <v>828</v>
      </c>
      <c r="F281" s="715" t="s">
        <v>333</v>
      </c>
      <c r="G281" s="716">
        <f t="shared" si="6"/>
        <v>100</v>
      </c>
      <c r="H281" s="721">
        <v>80</v>
      </c>
      <c r="I281" s="716">
        <f t="shared" si="7"/>
        <v>20</v>
      </c>
    </row>
    <row r="282" spans="1:9" ht="15">
      <c r="A282" s="98">
        <v>274</v>
      </c>
      <c r="B282" s="718" t="s">
        <v>913</v>
      </c>
      <c r="C282" s="718" t="s">
        <v>1048</v>
      </c>
      <c r="D282" s="719" t="s">
        <v>4105</v>
      </c>
      <c r="E282" s="715" t="s">
        <v>828</v>
      </c>
      <c r="F282" s="715" t="s">
        <v>333</v>
      </c>
      <c r="G282" s="716">
        <f t="shared" si="6"/>
        <v>100</v>
      </c>
      <c r="H282" s="721">
        <v>80</v>
      </c>
      <c r="I282" s="716">
        <f t="shared" si="7"/>
        <v>20</v>
      </c>
    </row>
    <row r="283" spans="1:9" ht="15">
      <c r="A283" s="98">
        <v>275</v>
      </c>
      <c r="B283" s="718" t="s">
        <v>2865</v>
      </c>
      <c r="C283" s="718" t="s">
        <v>4140</v>
      </c>
      <c r="D283" s="719" t="s">
        <v>4106</v>
      </c>
      <c r="E283" s="715" t="s">
        <v>828</v>
      </c>
      <c r="F283" s="715" t="s">
        <v>333</v>
      </c>
      <c r="G283" s="716">
        <f t="shared" si="6"/>
        <v>100</v>
      </c>
      <c r="H283" s="721">
        <v>80</v>
      </c>
      <c r="I283" s="716">
        <f t="shared" si="7"/>
        <v>20</v>
      </c>
    </row>
    <row r="284" spans="1:9" ht="15">
      <c r="A284" s="98">
        <v>276</v>
      </c>
      <c r="B284" s="718" t="s">
        <v>913</v>
      </c>
      <c r="C284" s="718" t="s">
        <v>4141</v>
      </c>
      <c r="D284" s="719" t="s">
        <v>4107</v>
      </c>
      <c r="E284" s="715" t="s">
        <v>828</v>
      </c>
      <c r="F284" s="715" t="s">
        <v>333</v>
      </c>
      <c r="G284" s="716">
        <f t="shared" si="6"/>
        <v>100</v>
      </c>
      <c r="H284" s="721">
        <v>80</v>
      </c>
      <c r="I284" s="716">
        <f t="shared" si="7"/>
        <v>20</v>
      </c>
    </row>
    <row r="285" spans="1:9" ht="15">
      <c r="A285" s="98">
        <v>277</v>
      </c>
      <c r="B285" s="718" t="s">
        <v>1158</v>
      </c>
      <c r="C285" s="718" t="s">
        <v>4142</v>
      </c>
      <c r="D285" s="719" t="s">
        <v>4108</v>
      </c>
      <c r="E285" s="715" t="s">
        <v>828</v>
      </c>
      <c r="F285" s="715" t="s">
        <v>333</v>
      </c>
      <c r="G285" s="716">
        <f t="shared" si="6"/>
        <v>100</v>
      </c>
      <c r="H285" s="721">
        <v>80</v>
      </c>
      <c r="I285" s="716">
        <f t="shared" si="7"/>
        <v>20</v>
      </c>
    </row>
    <row r="286" spans="1:9" ht="15">
      <c r="A286" s="98">
        <v>278</v>
      </c>
      <c r="B286" s="718" t="s">
        <v>1642</v>
      </c>
      <c r="C286" s="718" t="s">
        <v>4143</v>
      </c>
      <c r="D286" s="719" t="s">
        <v>4109</v>
      </c>
      <c r="E286" s="715" t="s">
        <v>828</v>
      </c>
      <c r="F286" s="715" t="s">
        <v>333</v>
      </c>
      <c r="G286" s="716">
        <f t="shared" si="6"/>
        <v>100</v>
      </c>
      <c r="H286" s="721">
        <v>80</v>
      </c>
      <c r="I286" s="716">
        <f t="shared" si="7"/>
        <v>20</v>
      </c>
    </row>
    <row r="287" spans="1:9" ht="15">
      <c r="A287" s="98">
        <v>279</v>
      </c>
      <c r="B287" s="718" t="s">
        <v>1267</v>
      </c>
      <c r="C287" s="718" t="s">
        <v>4144</v>
      </c>
      <c r="D287" s="719" t="s">
        <v>4110</v>
      </c>
      <c r="E287" s="715" t="s">
        <v>828</v>
      </c>
      <c r="F287" s="715" t="s">
        <v>333</v>
      </c>
      <c r="G287" s="716">
        <f t="shared" si="6"/>
        <v>100</v>
      </c>
      <c r="H287" s="721">
        <v>80</v>
      </c>
      <c r="I287" s="716">
        <f t="shared" si="7"/>
        <v>20</v>
      </c>
    </row>
    <row r="288" spans="1:9" ht="15">
      <c r="A288" s="98">
        <v>280</v>
      </c>
      <c r="B288" s="718" t="s">
        <v>4145</v>
      </c>
      <c r="C288" s="718" t="s">
        <v>4146</v>
      </c>
      <c r="D288" s="719" t="s">
        <v>4111</v>
      </c>
      <c r="E288" s="715" t="s">
        <v>828</v>
      </c>
      <c r="F288" s="715" t="s">
        <v>333</v>
      </c>
      <c r="G288" s="716">
        <f t="shared" si="6"/>
        <v>100</v>
      </c>
      <c r="H288" s="721">
        <v>80</v>
      </c>
      <c r="I288" s="716">
        <f t="shared" si="7"/>
        <v>20</v>
      </c>
    </row>
    <row r="289" spans="1:9" ht="15">
      <c r="A289" s="98">
        <v>281</v>
      </c>
      <c r="B289" s="718" t="s">
        <v>859</v>
      </c>
      <c r="C289" s="718" t="s">
        <v>4147</v>
      </c>
      <c r="D289" s="719" t="s">
        <v>4112</v>
      </c>
      <c r="E289" s="715" t="s">
        <v>828</v>
      </c>
      <c r="F289" s="715" t="s">
        <v>333</v>
      </c>
      <c r="G289" s="716">
        <f t="shared" ref="G289:G352" si="8">H289/0.8</f>
        <v>100</v>
      </c>
      <c r="H289" s="721">
        <v>80</v>
      </c>
      <c r="I289" s="716">
        <f t="shared" ref="I289:I352" si="9">H289*0.25</f>
        <v>20</v>
      </c>
    </row>
    <row r="290" spans="1:9" ht="15">
      <c r="A290" s="98">
        <v>282</v>
      </c>
      <c r="B290" s="718" t="s">
        <v>913</v>
      </c>
      <c r="C290" s="718" t="s">
        <v>2511</v>
      </c>
      <c r="D290" s="719" t="s">
        <v>4113</v>
      </c>
      <c r="E290" s="715" t="s">
        <v>828</v>
      </c>
      <c r="F290" s="715" t="s">
        <v>333</v>
      </c>
      <c r="G290" s="716">
        <f t="shared" si="8"/>
        <v>100</v>
      </c>
      <c r="H290" s="721">
        <v>80</v>
      </c>
      <c r="I290" s="716">
        <f t="shared" si="9"/>
        <v>20</v>
      </c>
    </row>
    <row r="291" spans="1:9" ht="15">
      <c r="A291" s="98">
        <v>283</v>
      </c>
      <c r="B291" s="718" t="s">
        <v>4148</v>
      </c>
      <c r="C291" s="718" t="s">
        <v>4095</v>
      </c>
      <c r="D291" s="719" t="s">
        <v>4114</v>
      </c>
      <c r="E291" s="715" t="s">
        <v>828</v>
      </c>
      <c r="F291" s="715" t="s">
        <v>333</v>
      </c>
      <c r="G291" s="716">
        <f t="shared" si="8"/>
        <v>100</v>
      </c>
      <c r="H291" s="721">
        <v>80</v>
      </c>
      <c r="I291" s="716">
        <f t="shared" si="9"/>
        <v>20</v>
      </c>
    </row>
    <row r="292" spans="1:9" ht="15">
      <c r="A292" s="98">
        <v>284</v>
      </c>
      <c r="B292" s="718" t="s">
        <v>1498</v>
      </c>
      <c r="C292" s="718" t="s">
        <v>4149</v>
      </c>
      <c r="D292" s="719" t="s">
        <v>4115</v>
      </c>
      <c r="E292" s="715" t="s">
        <v>828</v>
      </c>
      <c r="F292" s="715" t="s">
        <v>333</v>
      </c>
      <c r="G292" s="716">
        <f t="shared" si="8"/>
        <v>100</v>
      </c>
      <c r="H292" s="721">
        <v>80</v>
      </c>
      <c r="I292" s="716">
        <f t="shared" si="9"/>
        <v>20</v>
      </c>
    </row>
    <row r="293" spans="1:9" ht="15">
      <c r="A293" s="98">
        <v>285</v>
      </c>
      <c r="B293" s="718" t="s">
        <v>859</v>
      </c>
      <c r="C293" s="718" t="s">
        <v>1733</v>
      </c>
      <c r="D293" s="719" t="s">
        <v>4116</v>
      </c>
      <c r="E293" s="715" t="s">
        <v>828</v>
      </c>
      <c r="F293" s="715" t="s">
        <v>333</v>
      </c>
      <c r="G293" s="716">
        <f t="shared" si="8"/>
        <v>100</v>
      </c>
      <c r="H293" s="721">
        <v>80</v>
      </c>
      <c r="I293" s="716">
        <f t="shared" si="9"/>
        <v>20</v>
      </c>
    </row>
    <row r="294" spans="1:9" ht="15">
      <c r="A294" s="98">
        <v>286</v>
      </c>
      <c r="B294" s="723" t="s">
        <v>4150</v>
      </c>
      <c r="C294" s="718" t="s">
        <v>4140</v>
      </c>
      <c r="D294" s="719" t="s">
        <v>4117</v>
      </c>
      <c r="E294" s="715" t="s">
        <v>828</v>
      </c>
      <c r="F294" s="715" t="s">
        <v>333</v>
      </c>
      <c r="G294" s="716">
        <f t="shared" si="8"/>
        <v>100</v>
      </c>
      <c r="H294" s="721">
        <v>80</v>
      </c>
      <c r="I294" s="716">
        <f t="shared" si="9"/>
        <v>20</v>
      </c>
    </row>
    <row r="295" spans="1:9" ht="15">
      <c r="A295" s="98">
        <v>287</v>
      </c>
      <c r="B295" s="718" t="s">
        <v>1511</v>
      </c>
      <c r="C295" s="718" t="s">
        <v>4151</v>
      </c>
      <c r="D295" s="719" t="s">
        <v>4118</v>
      </c>
      <c r="E295" s="715" t="s">
        <v>828</v>
      </c>
      <c r="F295" s="715" t="s">
        <v>333</v>
      </c>
      <c r="G295" s="716">
        <f t="shared" si="8"/>
        <v>100</v>
      </c>
      <c r="H295" s="721">
        <v>80</v>
      </c>
      <c r="I295" s="716">
        <f t="shared" si="9"/>
        <v>20</v>
      </c>
    </row>
    <row r="296" spans="1:9" ht="15">
      <c r="A296" s="98">
        <v>288</v>
      </c>
      <c r="B296" s="718" t="s">
        <v>859</v>
      </c>
      <c r="C296" s="718" t="s">
        <v>1001</v>
      </c>
      <c r="D296" s="719" t="s">
        <v>4119</v>
      </c>
      <c r="E296" s="715" t="s">
        <v>828</v>
      </c>
      <c r="F296" s="715" t="s">
        <v>333</v>
      </c>
      <c r="G296" s="716">
        <f t="shared" si="8"/>
        <v>100</v>
      </c>
      <c r="H296" s="721">
        <v>80</v>
      </c>
      <c r="I296" s="716">
        <f t="shared" si="9"/>
        <v>20</v>
      </c>
    </row>
    <row r="297" spans="1:9" ht="15">
      <c r="A297" s="98">
        <v>289</v>
      </c>
      <c r="B297" s="718" t="s">
        <v>1065</v>
      </c>
      <c r="C297" s="718" t="s">
        <v>980</v>
      </c>
      <c r="D297" s="719" t="s">
        <v>4120</v>
      </c>
      <c r="E297" s="715" t="s">
        <v>828</v>
      </c>
      <c r="F297" s="715" t="s">
        <v>333</v>
      </c>
      <c r="G297" s="716">
        <f t="shared" si="8"/>
        <v>100</v>
      </c>
      <c r="H297" s="721">
        <v>80</v>
      </c>
      <c r="I297" s="716">
        <f t="shared" si="9"/>
        <v>20</v>
      </c>
    </row>
    <row r="298" spans="1:9" ht="15">
      <c r="A298" s="98">
        <v>290</v>
      </c>
      <c r="B298" s="718" t="s">
        <v>2551</v>
      </c>
      <c r="C298" s="718" t="s">
        <v>3644</v>
      </c>
      <c r="D298" s="719" t="s">
        <v>4121</v>
      </c>
      <c r="E298" s="715" t="s">
        <v>828</v>
      </c>
      <c r="F298" s="715" t="s">
        <v>333</v>
      </c>
      <c r="G298" s="716">
        <f t="shared" si="8"/>
        <v>100</v>
      </c>
      <c r="H298" s="721">
        <v>80</v>
      </c>
      <c r="I298" s="716">
        <f t="shared" si="9"/>
        <v>20</v>
      </c>
    </row>
    <row r="299" spans="1:9" ht="15">
      <c r="A299" s="98">
        <v>291</v>
      </c>
      <c r="B299" s="718" t="s">
        <v>4152</v>
      </c>
      <c r="C299" s="718" t="s">
        <v>1001</v>
      </c>
      <c r="D299" s="719" t="s">
        <v>4122</v>
      </c>
      <c r="E299" s="715" t="s">
        <v>828</v>
      </c>
      <c r="F299" s="715" t="s">
        <v>333</v>
      </c>
      <c r="G299" s="716">
        <f t="shared" si="8"/>
        <v>100</v>
      </c>
      <c r="H299" s="721">
        <v>80</v>
      </c>
      <c r="I299" s="716">
        <f t="shared" si="9"/>
        <v>20</v>
      </c>
    </row>
    <row r="300" spans="1:9" ht="15">
      <c r="A300" s="98">
        <v>292</v>
      </c>
      <c r="B300" s="718" t="s">
        <v>859</v>
      </c>
      <c r="C300" s="718" t="s">
        <v>3644</v>
      </c>
      <c r="D300" s="719" t="s">
        <v>4123</v>
      </c>
      <c r="E300" s="715" t="s">
        <v>828</v>
      </c>
      <c r="F300" s="715" t="s">
        <v>333</v>
      </c>
      <c r="G300" s="716">
        <f t="shared" si="8"/>
        <v>100</v>
      </c>
      <c r="H300" s="721">
        <v>80</v>
      </c>
      <c r="I300" s="716">
        <f t="shared" si="9"/>
        <v>20</v>
      </c>
    </row>
    <row r="301" spans="1:9" ht="15">
      <c r="A301" s="98">
        <v>293</v>
      </c>
      <c r="B301" s="718" t="s">
        <v>4153</v>
      </c>
      <c r="C301" s="718" t="s">
        <v>4154</v>
      </c>
      <c r="D301" s="719" t="s">
        <v>4124</v>
      </c>
      <c r="E301" s="715" t="s">
        <v>828</v>
      </c>
      <c r="F301" s="715" t="s">
        <v>333</v>
      </c>
      <c r="G301" s="716">
        <f t="shared" si="8"/>
        <v>100</v>
      </c>
      <c r="H301" s="721">
        <v>80</v>
      </c>
      <c r="I301" s="716">
        <f t="shared" si="9"/>
        <v>20</v>
      </c>
    </row>
    <row r="302" spans="1:9" ht="15">
      <c r="A302" s="98">
        <v>294</v>
      </c>
      <c r="B302" s="718" t="s">
        <v>965</v>
      </c>
      <c r="C302" s="718" t="s">
        <v>2430</v>
      </c>
      <c r="D302" s="719" t="s">
        <v>4125</v>
      </c>
      <c r="E302" s="715" t="s">
        <v>828</v>
      </c>
      <c r="F302" s="715" t="s">
        <v>333</v>
      </c>
      <c r="G302" s="716">
        <f t="shared" si="8"/>
        <v>100</v>
      </c>
      <c r="H302" s="721">
        <v>80</v>
      </c>
      <c r="I302" s="716">
        <f t="shared" si="9"/>
        <v>20</v>
      </c>
    </row>
    <row r="303" spans="1:9" ht="15">
      <c r="A303" s="98">
        <v>295</v>
      </c>
      <c r="B303" s="718" t="s">
        <v>3336</v>
      </c>
      <c r="C303" s="718" t="s">
        <v>4155</v>
      </c>
      <c r="D303" s="719" t="s">
        <v>4126</v>
      </c>
      <c r="E303" s="715" t="s">
        <v>828</v>
      </c>
      <c r="F303" s="715" t="s">
        <v>333</v>
      </c>
      <c r="G303" s="716">
        <f t="shared" si="8"/>
        <v>100</v>
      </c>
      <c r="H303" s="721">
        <v>80</v>
      </c>
      <c r="I303" s="716">
        <f t="shared" si="9"/>
        <v>20</v>
      </c>
    </row>
    <row r="304" spans="1:9" ht="15">
      <c r="A304" s="98">
        <v>296</v>
      </c>
      <c r="B304" s="718" t="s">
        <v>952</v>
      </c>
      <c r="C304" s="718" t="s">
        <v>980</v>
      </c>
      <c r="D304" s="719" t="s">
        <v>4127</v>
      </c>
      <c r="E304" s="715" t="s">
        <v>828</v>
      </c>
      <c r="F304" s="715" t="s">
        <v>333</v>
      </c>
      <c r="G304" s="716">
        <f t="shared" si="8"/>
        <v>100</v>
      </c>
      <c r="H304" s="721">
        <v>80</v>
      </c>
      <c r="I304" s="716">
        <f t="shared" si="9"/>
        <v>20</v>
      </c>
    </row>
    <row r="305" spans="1:9" ht="15">
      <c r="A305" s="98">
        <v>297</v>
      </c>
      <c r="B305" s="724" t="s">
        <v>2798</v>
      </c>
      <c r="C305" s="724" t="s">
        <v>4095</v>
      </c>
      <c r="D305" s="719" t="s">
        <v>4128</v>
      </c>
      <c r="E305" s="715" t="s">
        <v>828</v>
      </c>
      <c r="F305" s="715" t="s">
        <v>333</v>
      </c>
      <c r="G305" s="716">
        <f t="shared" si="8"/>
        <v>100</v>
      </c>
      <c r="H305" s="721">
        <v>80</v>
      </c>
      <c r="I305" s="716">
        <f t="shared" si="9"/>
        <v>20</v>
      </c>
    </row>
    <row r="306" spans="1:9" ht="15">
      <c r="A306" s="98">
        <v>298</v>
      </c>
      <c r="B306" s="718" t="s">
        <v>817</v>
      </c>
      <c r="C306" s="718" t="s">
        <v>4156</v>
      </c>
      <c r="D306" s="719" t="s">
        <v>4129</v>
      </c>
      <c r="E306" s="715" t="s">
        <v>828</v>
      </c>
      <c r="F306" s="715" t="s">
        <v>333</v>
      </c>
      <c r="G306" s="716">
        <f t="shared" si="8"/>
        <v>100</v>
      </c>
      <c r="H306" s="721">
        <v>80</v>
      </c>
      <c r="I306" s="716">
        <f t="shared" si="9"/>
        <v>20</v>
      </c>
    </row>
    <row r="307" spans="1:9" ht="15">
      <c r="A307" s="98">
        <v>299</v>
      </c>
      <c r="B307" s="725" t="s">
        <v>4157</v>
      </c>
      <c r="C307" s="726" t="s">
        <v>4158</v>
      </c>
      <c r="D307" s="719" t="s">
        <v>4130</v>
      </c>
      <c r="E307" s="715" t="s">
        <v>828</v>
      </c>
      <c r="F307" s="715" t="s">
        <v>333</v>
      </c>
      <c r="G307" s="716">
        <f t="shared" si="8"/>
        <v>100</v>
      </c>
      <c r="H307" s="721">
        <v>80</v>
      </c>
      <c r="I307" s="716">
        <f t="shared" si="9"/>
        <v>20</v>
      </c>
    </row>
    <row r="308" spans="1:9" ht="15">
      <c r="A308" s="98">
        <v>300</v>
      </c>
      <c r="B308" s="718" t="s">
        <v>4159</v>
      </c>
      <c r="C308" s="718" t="s">
        <v>4156</v>
      </c>
      <c r="D308" s="719">
        <v>62007012642</v>
      </c>
      <c r="E308" s="715" t="s">
        <v>828</v>
      </c>
      <c r="F308" s="715" t="s">
        <v>333</v>
      </c>
      <c r="G308" s="716">
        <f t="shared" si="8"/>
        <v>100</v>
      </c>
      <c r="H308" s="721">
        <v>80</v>
      </c>
      <c r="I308" s="716">
        <f t="shared" si="9"/>
        <v>20</v>
      </c>
    </row>
    <row r="309" spans="1:9" ht="15">
      <c r="A309" s="98">
        <v>301</v>
      </c>
      <c r="B309" s="718" t="s">
        <v>4160</v>
      </c>
      <c r="C309" s="718" t="s">
        <v>995</v>
      </c>
      <c r="D309" s="719" t="s">
        <v>4131</v>
      </c>
      <c r="E309" s="715" t="s">
        <v>828</v>
      </c>
      <c r="F309" s="715" t="s">
        <v>333</v>
      </c>
      <c r="G309" s="716">
        <f t="shared" si="8"/>
        <v>100</v>
      </c>
      <c r="H309" s="721">
        <v>80</v>
      </c>
      <c r="I309" s="716">
        <f t="shared" si="9"/>
        <v>20</v>
      </c>
    </row>
    <row r="310" spans="1:9" ht="15">
      <c r="A310" s="98">
        <v>302</v>
      </c>
      <c r="B310" s="718" t="s">
        <v>4161</v>
      </c>
      <c r="C310" s="718" t="s">
        <v>4162</v>
      </c>
      <c r="D310" s="719" t="s">
        <v>4132</v>
      </c>
      <c r="E310" s="715" t="s">
        <v>828</v>
      </c>
      <c r="F310" s="715" t="s">
        <v>333</v>
      </c>
      <c r="G310" s="716">
        <f t="shared" si="8"/>
        <v>100</v>
      </c>
      <c r="H310" s="721">
        <v>80</v>
      </c>
      <c r="I310" s="716">
        <f t="shared" si="9"/>
        <v>20</v>
      </c>
    </row>
    <row r="311" spans="1:9" ht="15">
      <c r="A311" s="98">
        <v>303</v>
      </c>
      <c r="B311" s="718" t="s">
        <v>893</v>
      </c>
      <c r="C311" s="718" t="s">
        <v>3497</v>
      </c>
      <c r="D311" s="719" t="s">
        <v>4133</v>
      </c>
      <c r="E311" s="715" t="s">
        <v>828</v>
      </c>
      <c r="F311" s="715" t="s">
        <v>333</v>
      </c>
      <c r="G311" s="716">
        <f t="shared" si="8"/>
        <v>100</v>
      </c>
      <c r="H311" s="721">
        <v>80</v>
      </c>
      <c r="I311" s="716">
        <f t="shared" si="9"/>
        <v>20</v>
      </c>
    </row>
    <row r="312" spans="1:9" ht="15">
      <c r="A312" s="98">
        <v>304</v>
      </c>
      <c r="B312" s="718" t="s">
        <v>4163</v>
      </c>
      <c r="C312" s="718" t="s">
        <v>4164</v>
      </c>
      <c r="D312" s="719" t="s">
        <v>4134</v>
      </c>
      <c r="E312" s="715" t="s">
        <v>828</v>
      </c>
      <c r="F312" s="715" t="s">
        <v>333</v>
      </c>
      <c r="G312" s="716">
        <f t="shared" si="8"/>
        <v>100</v>
      </c>
      <c r="H312" s="721">
        <v>80</v>
      </c>
      <c r="I312" s="716">
        <f t="shared" si="9"/>
        <v>20</v>
      </c>
    </row>
    <row r="313" spans="1:9" ht="15">
      <c r="A313" s="98">
        <v>305</v>
      </c>
      <c r="B313" s="718" t="s">
        <v>1642</v>
      </c>
      <c r="C313" s="718" t="s">
        <v>4165</v>
      </c>
      <c r="D313" s="719">
        <v>60001048569</v>
      </c>
      <c r="E313" s="715" t="s">
        <v>828</v>
      </c>
      <c r="F313" s="715" t="s">
        <v>333</v>
      </c>
      <c r="G313" s="716">
        <f t="shared" si="8"/>
        <v>100</v>
      </c>
      <c r="H313" s="721">
        <v>80</v>
      </c>
      <c r="I313" s="716">
        <f t="shared" si="9"/>
        <v>20</v>
      </c>
    </row>
    <row r="314" spans="1:9" ht="15">
      <c r="A314" s="98">
        <v>306</v>
      </c>
      <c r="B314" s="718" t="s">
        <v>1498</v>
      </c>
      <c r="C314" s="718" t="s">
        <v>1001</v>
      </c>
      <c r="D314" s="719" t="s">
        <v>4135</v>
      </c>
      <c r="E314" s="715" t="s">
        <v>828</v>
      </c>
      <c r="F314" s="715" t="s">
        <v>333</v>
      </c>
      <c r="G314" s="716">
        <f t="shared" si="8"/>
        <v>100</v>
      </c>
      <c r="H314" s="721">
        <v>80</v>
      </c>
      <c r="I314" s="716">
        <f t="shared" si="9"/>
        <v>20</v>
      </c>
    </row>
    <row r="315" spans="1:9" ht="15">
      <c r="A315" s="98">
        <v>307</v>
      </c>
      <c r="B315" s="718" t="s">
        <v>1195</v>
      </c>
      <c r="C315" s="718" t="s">
        <v>4138</v>
      </c>
      <c r="D315" s="719" t="s">
        <v>4136</v>
      </c>
      <c r="E315" s="715" t="s">
        <v>828</v>
      </c>
      <c r="F315" s="715" t="s">
        <v>333</v>
      </c>
      <c r="G315" s="716">
        <f t="shared" si="8"/>
        <v>100</v>
      </c>
      <c r="H315" s="721">
        <v>80</v>
      </c>
      <c r="I315" s="716">
        <f t="shared" si="9"/>
        <v>20</v>
      </c>
    </row>
    <row r="316" spans="1:9" ht="15">
      <c r="A316" s="98">
        <v>308</v>
      </c>
      <c r="B316" s="718" t="s">
        <v>1179</v>
      </c>
      <c r="C316" s="718" t="s">
        <v>4142</v>
      </c>
      <c r="D316" s="719" t="s">
        <v>4137</v>
      </c>
      <c r="E316" s="715" t="s">
        <v>828</v>
      </c>
      <c r="F316" s="715" t="s">
        <v>333</v>
      </c>
      <c r="G316" s="716">
        <f t="shared" si="8"/>
        <v>100</v>
      </c>
      <c r="H316" s="721">
        <v>80</v>
      </c>
      <c r="I316" s="716">
        <f t="shared" si="9"/>
        <v>20</v>
      </c>
    </row>
    <row r="317" spans="1:9" ht="15">
      <c r="A317" s="98">
        <v>309</v>
      </c>
      <c r="B317" s="727" t="s">
        <v>4181</v>
      </c>
      <c r="C317" s="727" t="s">
        <v>4182</v>
      </c>
      <c r="D317" s="728" t="s">
        <v>4166</v>
      </c>
      <c r="E317" s="715" t="s">
        <v>828</v>
      </c>
      <c r="F317" s="715" t="s">
        <v>333</v>
      </c>
      <c r="G317" s="716">
        <f t="shared" si="8"/>
        <v>150</v>
      </c>
      <c r="H317" s="729">
        <v>120</v>
      </c>
      <c r="I317" s="716">
        <f t="shared" si="9"/>
        <v>30</v>
      </c>
    </row>
    <row r="318" spans="1:9" ht="15">
      <c r="A318" s="98">
        <v>310</v>
      </c>
      <c r="B318" s="718" t="s">
        <v>994</v>
      </c>
      <c r="C318" s="730" t="s">
        <v>4183</v>
      </c>
      <c r="D318" s="719" t="s">
        <v>4167</v>
      </c>
      <c r="E318" s="715" t="s">
        <v>828</v>
      </c>
      <c r="F318" s="715" t="s">
        <v>333</v>
      </c>
      <c r="G318" s="716">
        <f t="shared" si="8"/>
        <v>100</v>
      </c>
      <c r="H318" s="720">
        <v>80</v>
      </c>
      <c r="I318" s="716">
        <f t="shared" si="9"/>
        <v>20</v>
      </c>
    </row>
    <row r="319" spans="1:9" ht="15">
      <c r="A319" s="98">
        <v>311</v>
      </c>
      <c r="B319" s="718" t="s">
        <v>1597</v>
      </c>
      <c r="C319" s="730" t="s">
        <v>4182</v>
      </c>
      <c r="D319" s="722" t="s">
        <v>4168</v>
      </c>
      <c r="E319" s="715" t="s">
        <v>828</v>
      </c>
      <c r="F319" s="715" t="s">
        <v>333</v>
      </c>
      <c r="G319" s="716">
        <f t="shared" si="8"/>
        <v>200</v>
      </c>
      <c r="H319" s="720">
        <v>160</v>
      </c>
      <c r="I319" s="716">
        <f t="shared" si="9"/>
        <v>40</v>
      </c>
    </row>
    <row r="320" spans="1:9" ht="15">
      <c r="A320" s="98">
        <v>312</v>
      </c>
      <c r="B320" s="731" t="s">
        <v>4184</v>
      </c>
      <c r="C320" s="732" t="s">
        <v>4183</v>
      </c>
      <c r="D320" s="733">
        <v>49001001394</v>
      </c>
      <c r="E320" s="715" t="s">
        <v>828</v>
      </c>
      <c r="F320" s="715" t="s">
        <v>333</v>
      </c>
      <c r="G320" s="716">
        <f t="shared" si="8"/>
        <v>200</v>
      </c>
      <c r="H320" s="720">
        <v>160</v>
      </c>
      <c r="I320" s="716">
        <f t="shared" si="9"/>
        <v>40</v>
      </c>
    </row>
    <row r="321" spans="1:9" ht="15">
      <c r="A321" s="98">
        <v>313</v>
      </c>
      <c r="B321" s="718" t="s">
        <v>3105</v>
      </c>
      <c r="C321" s="730" t="s">
        <v>4185</v>
      </c>
      <c r="D321" s="719" t="s">
        <v>4169</v>
      </c>
      <c r="E321" s="715" t="s">
        <v>828</v>
      </c>
      <c r="F321" s="715" t="s">
        <v>333</v>
      </c>
      <c r="G321" s="716">
        <f t="shared" si="8"/>
        <v>200</v>
      </c>
      <c r="H321" s="720">
        <v>160</v>
      </c>
      <c r="I321" s="716">
        <f t="shared" si="9"/>
        <v>40</v>
      </c>
    </row>
    <row r="322" spans="1:9" ht="15">
      <c r="A322" s="98">
        <v>314</v>
      </c>
      <c r="B322" s="718" t="s">
        <v>3636</v>
      </c>
      <c r="C322" s="730" t="s">
        <v>4186</v>
      </c>
      <c r="D322" s="719" t="s">
        <v>4170</v>
      </c>
      <c r="E322" s="715" t="s">
        <v>828</v>
      </c>
      <c r="F322" s="715" t="s">
        <v>333</v>
      </c>
      <c r="G322" s="716">
        <f t="shared" si="8"/>
        <v>200</v>
      </c>
      <c r="H322" s="720">
        <v>160</v>
      </c>
      <c r="I322" s="716">
        <f t="shared" si="9"/>
        <v>40</v>
      </c>
    </row>
    <row r="323" spans="1:9" ht="15">
      <c r="A323" s="98">
        <v>315</v>
      </c>
      <c r="B323" s="718" t="s">
        <v>1628</v>
      </c>
      <c r="C323" s="730" t="s">
        <v>4187</v>
      </c>
      <c r="D323" s="719" t="s">
        <v>4171</v>
      </c>
      <c r="E323" s="715" t="s">
        <v>828</v>
      </c>
      <c r="F323" s="715" t="s">
        <v>333</v>
      </c>
      <c r="G323" s="716">
        <f t="shared" si="8"/>
        <v>200</v>
      </c>
      <c r="H323" s="720">
        <v>160</v>
      </c>
      <c r="I323" s="716">
        <f t="shared" si="9"/>
        <v>40</v>
      </c>
    </row>
    <row r="324" spans="1:9" ht="15">
      <c r="A324" s="98">
        <v>316</v>
      </c>
      <c r="B324" s="718" t="s">
        <v>841</v>
      </c>
      <c r="C324" s="730" t="s">
        <v>4182</v>
      </c>
      <c r="D324" s="719" t="s">
        <v>4172</v>
      </c>
      <c r="E324" s="715" t="s">
        <v>828</v>
      </c>
      <c r="F324" s="715" t="s">
        <v>333</v>
      </c>
      <c r="G324" s="716">
        <f t="shared" si="8"/>
        <v>100</v>
      </c>
      <c r="H324" s="720">
        <v>80</v>
      </c>
      <c r="I324" s="716">
        <f t="shared" si="9"/>
        <v>20</v>
      </c>
    </row>
    <row r="325" spans="1:9" ht="15">
      <c r="A325" s="98">
        <v>317</v>
      </c>
      <c r="B325" s="718" t="s">
        <v>1847</v>
      </c>
      <c r="C325" s="730" t="s">
        <v>1685</v>
      </c>
      <c r="D325" s="719" t="s">
        <v>4173</v>
      </c>
      <c r="E325" s="715" t="s">
        <v>828</v>
      </c>
      <c r="F325" s="715" t="s">
        <v>333</v>
      </c>
      <c r="G325" s="716">
        <f t="shared" si="8"/>
        <v>100</v>
      </c>
      <c r="H325" s="720">
        <v>80</v>
      </c>
      <c r="I325" s="716">
        <f t="shared" si="9"/>
        <v>20</v>
      </c>
    </row>
    <row r="326" spans="1:9" ht="15">
      <c r="A326" s="98">
        <v>318</v>
      </c>
      <c r="B326" s="718" t="s">
        <v>2027</v>
      </c>
      <c r="C326" s="730" t="s">
        <v>4183</v>
      </c>
      <c r="D326" s="719" t="s">
        <v>4174</v>
      </c>
      <c r="E326" s="715" t="s">
        <v>828</v>
      </c>
      <c r="F326" s="715" t="s">
        <v>333</v>
      </c>
      <c r="G326" s="716">
        <f t="shared" si="8"/>
        <v>200</v>
      </c>
      <c r="H326" s="720">
        <v>160</v>
      </c>
      <c r="I326" s="716">
        <f t="shared" si="9"/>
        <v>40</v>
      </c>
    </row>
    <row r="327" spans="1:9" ht="15">
      <c r="A327" s="98">
        <v>319</v>
      </c>
      <c r="B327" s="718" t="s">
        <v>4188</v>
      </c>
      <c r="C327" s="730" t="s">
        <v>4189</v>
      </c>
      <c r="D327" s="719" t="s">
        <v>4175</v>
      </c>
      <c r="E327" s="715" t="s">
        <v>828</v>
      </c>
      <c r="F327" s="715" t="s">
        <v>333</v>
      </c>
      <c r="G327" s="716">
        <f t="shared" si="8"/>
        <v>100</v>
      </c>
      <c r="H327" s="720">
        <v>80</v>
      </c>
      <c r="I327" s="716">
        <f t="shared" si="9"/>
        <v>20</v>
      </c>
    </row>
    <row r="328" spans="1:9" ht="15">
      <c r="A328" s="98">
        <v>320</v>
      </c>
      <c r="B328" s="718" t="s">
        <v>1456</v>
      </c>
      <c r="C328" s="730" t="s">
        <v>1729</v>
      </c>
      <c r="D328" s="719" t="s">
        <v>4176</v>
      </c>
      <c r="E328" s="715" t="s">
        <v>828</v>
      </c>
      <c r="F328" s="715" t="s">
        <v>333</v>
      </c>
      <c r="G328" s="716">
        <f t="shared" si="8"/>
        <v>100</v>
      </c>
      <c r="H328" s="720">
        <v>80</v>
      </c>
      <c r="I328" s="716">
        <f t="shared" si="9"/>
        <v>20</v>
      </c>
    </row>
    <row r="329" spans="1:9" ht="15">
      <c r="A329" s="98">
        <v>321</v>
      </c>
      <c r="B329" s="718" t="s">
        <v>1130</v>
      </c>
      <c r="C329" s="730" t="s">
        <v>4190</v>
      </c>
      <c r="D329" s="719" t="s">
        <v>4177</v>
      </c>
      <c r="E329" s="715" t="s">
        <v>828</v>
      </c>
      <c r="F329" s="715" t="s">
        <v>333</v>
      </c>
      <c r="G329" s="716">
        <f t="shared" si="8"/>
        <v>100</v>
      </c>
      <c r="H329" s="720">
        <v>80</v>
      </c>
      <c r="I329" s="716">
        <f t="shared" si="9"/>
        <v>20</v>
      </c>
    </row>
    <row r="330" spans="1:9" ht="15">
      <c r="A330" s="98">
        <v>322</v>
      </c>
      <c r="B330" s="718" t="s">
        <v>4159</v>
      </c>
      <c r="C330" s="730" t="s">
        <v>924</v>
      </c>
      <c r="D330" s="719" t="s">
        <v>4178</v>
      </c>
      <c r="E330" s="715" t="s">
        <v>828</v>
      </c>
      <c r="F330" s="715" t="s">
        <v>333</v>
      </c>
      <c r="G330" s="716">
        <f t="shared" si="8"/>
        <v>100</v>
      </c>
      <c r="H330" s="720">
        <v>80</v>
      </c>
      <c r="I330" s="716">
        <f t="shared" si="9"/>
        <v>20</v>
      </c>
    </row>
    <row r="331" spans="1:9" ht="15">
      <c r="A331" s="98">
        <v>323</v>
      </c>
      <c r="B331" s="718" t="s">
        <v>4191</v>
      </c>
      <c r="C331" s="730" t="s">
        <v>2459</v>
      </c>
      <c r="D331" s="719" t="s">
        <v>4179</v>
      </c>
      <c r="E331" s="715" t="s">
        <v>828</v>
      </c>
      <c r="F331" s="715" t="s">
        <v>333</v>
      </c>
      <c r="G331" s="716">
        <f t="shared" si="8"/>
        <v>100</v>
      </c>
      <c r="H331" s="720">
        <v>80</v>
      </c>
      <c r="I331" s="716">
        <f t="shared" si="9"/>
        <v>20</v>
      </c>
    </row>
    <row r="332" spans="1:9" ht="15">
      <c r="A332" s="98">
        <v>324</v>
      </c>
      <c r="B332" s="734" t="s">
        <v>4192</v>
      </c>
      <c r="C332" s="730" t="s">
        <v>4182</v>
      </c>
      <c r="D332" s="719" t="s">
        <v>4180</v>
      </c>
      <c r="E332" s="715" t="s">
        <v>828</v>
      </c>
      <c r="F332" s="715" t="s">
        <v>333</v>
      </c>
      <c r="G332" s="716">
        <f t="shared" si="8"/>
        <v>200</v>
      </c>
      <c r="H332" s="720">
        <v>160</v>
      </c>
      <c r="I332" s="716">
        <f t="shared" si="9"/>
        <v>40</v>
      </c>
    </row>
    <row r="333" spans="1:9" ht="15">
      <c r="A333" s="98">
        <v>325</v>
      </c>
      <c r="B333" s="731" t="s">
        <v>1626</v>
      </c>
      <c r="C333" s="732" t="s">
        <v>4182</v>
      </c>
      <c r="D333" s="733">
        <v>49001013372</v>
      </c>
      <c r="E333" s="715" t="s">
        <v>828</v>
      </c>
      <c r="F333" s="715" t="s">
        <v>333</v>
      </c>
      <c r="G333" s="716">
        <f t="shared" si="8"/>
        <v>100</v>
      </c>
      <c r="H333" s="720">
        <v>80</v>
      </c>
      <c r="I333" s="716">
        <f t="shared" si="9"/>
        <v>20</v>
      </c>
    </row>
    <row r="334" spans="1:9" ht="15">
      <c r="A334" s="98">
        <v>326</v>
      </c>
      <c r="B334" s="731" t="s">
        <v>916</v>
      </c>
      <c r="C334" s="732" t="s">
        <v>1685</v>
      </c>
      <c r="D334" s="733">
        <v>49001007331</v>
      </c>
      <c r="E334" s="715" t="s">
        <v>828</v>
      </c>
      <c r="F334" s="715" t="s">
        <v>333</v>
      </c>
      <c r="G334" s="716">
        <f t="shared" si="8"/>
        <v>100</v>
      </c>
      <c r="H334" s="720">
        <v>80</v>
      </c>
      <c r="I334" s="716">
        <f t="shared" si="9"/>
        <v>20</v>
      </c>
    </row>
    <row r="335" spans="1:9" ht="15">
      <c r="A335" s="98">
        <v>327</v>
      </c>
      <c r="B335" s="731" t="s">
        <v>3665</v>
      </c>
      <c r="C335" s="732" t="s">
        <v>4193</v>
      </c>
      <c r="D335" s="733">
        <v>49001000982</v>
      </c>
      <c r="E335" s="715" t="s">
        <v>828</v>
      </c>
      <c r="F335" s="715" t="s">
        <v>333</v>
      </c>
      <c r="G335" s="716">
        <f t="shared" si="8"/>
        <v>100</v>
      </c>
      <c r="H335" s="720">
        <v>80</v>
      </c>
      <c r="I335" s="716">
        <f t="shared" si="9"/>
        <v>20</v>
      </c>
    </row>
    <row r="336" spans="1:9" ht="15">
      <c r="A336" s="98">
        <v>328</v>
      </c>
      <c r="B336" s="731" t="s">
        <v>1168</v>
      </c>
      <c r="C336" s="732" t="s">
        <v>4194</v>
      </c>
      <c r="D336" s="733">
        <v>49001008711</v>
      </c>
      <c r="E336" s="715" t="s">
        <v>828</v>
      </c>
      <c r="F336" s="715" t="s">
        <v>333</v>
      </c>
      <c r="G336" s="716">
        <f t="shared" si="8"/>
        <v>200</v>
      </c>
      <c r="H336" s="720">
        <v>160</v>
      </c>
      <c r="I336" s="716">
        <f t="shared" si="9"/>
        <v>40</v>
      </c>
    </row>
    <row r="337" spans="1:9" ht="15">
      <c r="A337" s="98">
        <v>329</v>
      </c>
      <c r="B337" s="731" t="s">
        <v>4195</v>
      </c>
      <c r="C337" s="732" t="s">
        <v>4196</v>
      </c>
      <c r="D337" s="733">
        <v>49001000077</v>
      </c>
      <c r="E337" s="715" t="s">
        <v>828</v>
      </c>
      <c r="F337" s="715" t="s">
        <v>333</v>
      </c>
      <c r="G337" s="716">
        <f t="shared" si="8"/>
        <v>200</v>
      </c>
      <c r="H337" s="720">
        <v>160</v>
      </c>
      <c r="I337" s="716">
        <f t="shared" si="9"/>
        <v>40</v>
      </c>
    </row>
    <row r="338" spans="1:9" ht="15">
      <c r="A338" s="98">
        <v>330</v>
      </c>
      <c r="B338" s="731" t="s">
        <v>4197</v>
      </c>
      <c r="C338" s="732" t="s">
        <v>4198</v>
      </c>
      <c r="D338" s="733">
        <v>49001003284</v>
      </c>
      <c r="E338" s="715" t="s">
        <v>828</v>
      </c>
      <c r="F338" s="715" t="s">
        <v>333</v>
      </c>
      <c r="G338" s="716">
        <f t="shared" si="8"/>
        <v>100</v>
      </c>
      <c r="H338" s="720">
        <v>80</v>
      </c>
      <c r="I338" s="716">
        <f t="shared" si="9"/>
        <v>20</v>
      </c>
    </row>
    <row r="339" spans="1:9" ht="15">
      <c r="A339" s="98">
        <v>331</v>
      </c>
      <c r="B339" s="731" t="s">
        <v>1556</v>
      </c>
      <c r="C339" s="732" t="s">
        <v>4199</v>
      </c>
      <c r="D339" s="733">
        <v>62002007476</v>
      </c>
      <c r="E339" s="715" t="s">
        <v>828</v>
      </c>
      <c r="F339" s="715" t="s">
        <v>333</v>
      </c>
      <c r="G339" s="716">
        <f t="shared" si="8"/>
        <v>100</v>
      </c>
      <c r="H339" s="720">
        <v>80</v>
      </c>
      <c r="I339" s="716">
        <f t="shared" si="9"/>
        <v>20</v>
      </c>
    </row>
    <row r="340" spans="1:9" ht="15">
      <c r="A340" s="98">
        <v>332</v>
      </c>
      <c r="B340" s="735" t="s">
        <v>913</v>
      </c>
      <c r="C340" s="736" t="s">
        <v>4200</v>
      </c>
      <c r="D340" s="737">
        <v>60001121273</v>
      </c>
      <c r="E340" s="715" t="s">
        <v>828</v>
      </c>
      <c r="F340" s="715" t="s">
        <v>333</v>
      </c>
      <c r="G340" s="716">
        <f t="shared" si="8"/>
        <v>100</v>
      </c>
      <c r="H340" s="720">
        <v>80</v>
      </c>
      <c r="I340" s="716">
        <f t="shared" si="9"/>
        <v>20</v>
      </c>
    </row>
    <row r="341" spans="1:9" ht="15">
      <c r="A341" s="98">
        <v>333</v>
      </c>
      <c r="B341" s="731" t="s">
        <v>4201</v>
      </c>
      <c r="C341" s="732" t="s">
        <v>4202</v>
      </c>
      <c r="D341" s="733">
        <v>49001009132</v>
      </c>
      <c r="E341" s="715" t="s">
        <v>828</v>
      </c>
      <c r="F341" s="715" t="s">
        <v>333</v>
      </c>
      <c r="G341" s="716">
        <f t="shared" si="8"/>
        <v>100</v>
      </c>
      <c r="H341" s="720">
        <v>80</v>
      </c>
      <c r="I341" s="716">
        <f t="shared" si="9"/>
        <v>20</v>
      </c>
    </row>
    <row r="342" spans="1:9" ht="15">
      <c r="A342" s="98">
        <v>334</v>
      </c>
      <c r="B342" s="731" t="s">
        <v>817</v>
      </c>
      <c r="C342" s="732" t="s">
        <v>4203</v>
      </c>
      <c r="D342" s="733">
        <v>49001014481</v>
      </c>
      <c r="E342" s="715" t="s">
        <v>828</v>
      </c>
      <c r="F342" s="715" t="s">
        <v>333</v>
      </c>
      <c r="G342" s="716">
        <f t="shared" si="8"/>
        <v>100</v>
      </c>
      <c r="H342" s="720">
        <v>80</v>
      </c>
      <c r="I342" s="716">
        <f t="shared" si="9"/>
        <v>20</v>
      </c>
    </row>
    <row r="343" spans="1:9" ht="15">
      <c r="A343" s="98">
        <v>335</v>
      </c>
      <c r="B343" s="731" t="s">
        <v>859</v>
      </c>
      <c r="C343" s="732" t="s">
        <v>4204</v>
      </c>
      <c r="D343" s="733">
        <v>49001001884</v>
      </c>
      <c r="E343" s="715" t="s">
        <v>828</v>
      </c>
      <c r="F343" s="715" t="s">
        <v>333</v>
      </c>
      <c r="G343" s="716">
        <f t="shared" si="8"/>
        <v>200</v>
      </c>
      <c r="H343" s="720">
        <v>160</v>
      </c>
      <c r="I343" s="716">
        <f t="shared" si="9"/>
        <v>40</v>
      </c>
    </row>
    <row r="344" spans="1:9" ht="15">
      <c r="A344" s="98">
        <v>336</v>
      </c>
      <c r="B344" s="731" t="s">
        <v>1462</v>
      </c>
      <c r="C344" s="732" t="s">
        <v>1231</v>
      </c>
      <c r="D344" s="733">
        <v>60002016382</v>
      </c>
      <c r="E344" s="715" t="s">
        <v>828</v>
      </c>
      <c r="F344" s="715" t="s">
        <v>333</v>
      </c>
      <c r="G344" s="716">
        <f t="shared" si="8"/>
        <v>100</v>
      </c>
      <c r="H344" s="720">
        <v>80</v>
      </c>
      <c r="I344" s="716">
        <f t="shared" si="9"/>
        <v>20</v>
      </c>
    </row>
    <row r="345" spans="1:9" ht="15">
      <c r="A345" s="98">
        <v>337</v>
      </c>
      <c r="B345" s="735" t="s">
        <v>2551</v>
      </c>
      <c r="C345" s="736" t="s">
        <v>3381</v>
      </c>
      <c r="D345" s="737">
        <v>49001015452</v>
      </c>
      <c r="E345" s="715" t="s">
        <v>828</v>
      </c>
      <c r="F345" s="715" t="s">
        <v>333</v>
      </c>
      <c r="G345" s="716">
        <f t="shared" si="8"/>
        <v>200</v>
      </c>
      <c r="H345" s="720">
        <v>160</v>
      </c>
      <c r="I345" s="716">
        <f t="shared" si="9"/>
        <v>40</v>
      </c>
    </row>
    <row r="346" spans="1:9" ht="15">
      <c r="A346" s="98">
        <v>338</v>
      </c>
      <c r="B346" s="731" t="s">
        <v>896</v>
      </c>
      <c r="C346" s="732" t="s">
        <v>4189</v>
      </c>
      <c r="D346" s="733">
        <v>49001000250</v>
      </c>
      <c r="E346" s="715" t="s">
        <v>828</v>
      </c>
      <c r="F346" s="715" t="s">
        <v>333</v>
      </c>
      <c r="G346" s="716">
        <f t="shared" si="8"/>
        <v>200</v>
      </c>
      <c r="H346" s="720">
        <v>160</v>
      </c>
      <c r="I346" s="716">
        <f t="shared" si="9"/>
        <v>40</v>
      </c>
    </row>
    <row r="347" spans="1:9" ht="15">
      <c r="A347" s="98">
        <v>339</v>
      </c>
      <c r="B347" s="713" t="s">
        <v>3471</v>
      </c>
      <c r="C347" s="713" t="s">
        <v>1729</v>
      </c>
      <c r="D347" s="714" t="s">
        <v>4205</v>
      </c>
      <c r="E347" s="715" t="s">
        <v>828</v>
      </c>
      <c r="F347" s="715" t="s">
        <v>333</v>
      </c>
      <c r="G347" s="716">
        <f t="shared" si="8"/>
        <v>150</v>
      </c>
      <c r="H347" s="721">
        <v>120</v>
      </c>
      <c r="I347" s="716">
        <f t="shared" si="9"/>
        <v>30</v>
      </c>
    </row>
    <row r="348" spans="1:9" ht="15">
      <c r="A348" s="98">
        <v>340</v>
      </c>
      <c r="B348" s="718" t="s">
        <v>3635</v>
      </c>
      <c r="C348" s="718" t="s">
        <v>4229</v>
      </c>
      <c r="D348" s="719" t="s">
        <v>4206</v>
      </c>
      <c r="E348" s="715" t="s">
        <v>828</v>
      </c>
      <c r="F348" s="715" t="s">
        <v>333</v>
      </c>
      <c r="G348" s="716">
        <f t="shared" si="8"/>
        <v>100</v>
      </c>
      <c r="H348" s="721">
        <v>80</v>
      </c>
      <c r="I348" s="716">
        <f t="shared" si="9"/>
        <v>20</v>
      </c>
    </row>
    <row r="349" spans="1:9" ht="15">
      <c r="A349" s="98">
        <v>341</v>
      </c>
      <c r="B349" s="718" t="s">
        <v>1199</v>
      </c>
      <c r="C349" s="718" t="s">
        <v>4230</v>
      </c>
      <c r="D349" s="722" t="s">
        <v>4207</v>
      </c>
      <c r="E349" s="715" t="s">
        <v>828</v>
      </c>
      <c r="F349" s="715" t="s">
        <v>333</v>
      </c>
      <c r="G349" s="716">
        <f t="shared" si="8"/>
        <v>100</v>
      </c>
      <c r="H349" s="721">
        <v>80</v>
      </c>
      <c r="I349" s="716">
        <f t="shared" si="9"/>
        <v>20</v>
      </c>
    </row>
    <row r="350" spans="1:9" ht="15">
      <c r="A350" s="98">
        <v>342</v>
      </c>
      <c r="B350" s="718" t="s">
        <v>846</v>
      </c>
      <c r="C350" s="718" t="s">
        <v>4231</v>
      </c>
      <c r="D350" s="719" t="s">
        <v>4208</v>
      </c>
      <c r="E350" s="715" t="s">
        <v>828</v>
      </c>
      <c r="F350" s="715" t="s">
        <v>333</v>
      </c>
      <c r="G350" s="716">
        <f t="shared" si="8"/>
        <v>100</v>
      </c>
      <c r="H350" s="721">
        <v>80</v>
      </c>
      <c r="I350" s="716">
        <f t="shared" si="9"/>
        <v>20</v>
      </c>
    </row>
    <row r="351" spans="1:9" ht="15">
      <c r="A351" s="98">
        <v>343</v>
      </c>
      <c r="B351" s="718" t="s">
        <v>3852</v>
      </c>
      <c r="C351" s="718" t="s">
        <v>1729</v>
      </c>
      <c r="D351" s="719" t="s">
        <v>4209</v>
      </c>
      <c r="E351" s="715" t="s">
        <v>828</v>
      </c>
      <c r="F351" s="715" t="s">
        <v>333</v>
      </c>
      <c r="G351" s="716">
        <f t="shared" si="8"/>
        <v>100</v>
      </c>
      <c r="H351" s="721">
        <v>80</v>
      </c>
      <c r="I351" s="716">
        <f t="shared" si="9"/>
        <v>20</v>
      </c>
    </row>
    <row r="352" spans="1:9" ht="15">
      <c r="A352" s="98">
        <v>344</v>
      </c>
      <c r="B352" s="718" t="s">
        <v>4232</v>
      </c>
      <c r="C352" s="718" t="s">
        <v>4233</v>
      </c>
      <c r="D352" s="719" t="s">
        <v>4210</v>
      </c>
      <c r="E352" s="715" t="s">
        <v>828</v>
      </c>
      <c r="F352" s="715" t="s">
        <v>333</v>
      </c>
      <c r="G352" s="716">
        <f t="shared" si="8"/>
        <v>100</v>
      </c>
      <c r="H352" s="721">
        <v>80</v>
      </c>
      <c r="I352" s="716">
        <f t="shared" si="9"/>
        <v>20</v>
      </c>
    </row>
    <row r="353" spans="1:9" ht="15">
      <c r="A353" s="98">
        <v>345</v>
      </c>
      <c r="B353" s="718" t="s">
        <v>3749</v>
      </c>
      <c r="C353" s="718" t="s">
        <v>4234</v>
      </c>
      <c r="D353" s="719" t="s">
        <v>4211</v>
      </c>
      <c r="E353" s="715" t="s">
        <v>828</v>
      </c>
      <c r="F353" s="715" t="s">
        <v>333</v>
      </c>
      <c r="G353" s="716">
        <f t="shared" ref="G353:G416" si="10">H353/0.8</f>
        <v>100</v>
      </c>
      <c r="H353" s="721">
        <v>80</v>
      </c>
      <c r="I353" s="716">
        <f t="shared" ref="I353:I416" si="11">H353*0.25</f>
        <v>20</v>
      </c>
    </row>
    <row r="354" spans="1:9" ht="15">
      <c r="A354" s="98">
        <v>346</v>
      </c>
      <c r="B354" s="718" t="s">
        <v>3669</v>
      </c>
      <c r="C354" s="718" t="s">
        <v>4231</v>
      </c>
      <c r="D354" s="719" t="s">
        <v>4212</v>
      </c>
      <c r="E354" s="715" t="s">
        <v>828</v>
      </c>
      <c r="F354" s="715" t="s">
        <v>333</v>
      </c>
      <c r="G354" s="716">
        <f t="shared" si="10"/>
        <v>100</v>
      </c>
      <c r="H354" s="721">
        <v>80</v>
      </c>
      <c r="I354" s="716">
        <f t="shared" si="11"/>
        <v>20</v>
      </c>
    </row>
    <row r="355" spans="1:9" ht="15">
      <c r="A355" s="98">
        <v>347</v>
      </c>
      <c r="B355" s="718" t="s">
        <v>4235</v>
      </c>
      <c r="C355" s="718" t="s">
        <v>4230</v>
      </c>
      <c r="D355" s="719" t="s">
        <v>4213</v>
      </c>
      <c r="E355" s="715" t="s">
        <v>828</v>
      </c>
      <c r="F355" s="715" t="s">
        <v>333</v>
      </c>
      <c r="G355" s="716">
        <f t="shared" si="10"/>
        <v>100</v>
      </c>
      <c r="H355" s="721">
        <v>80</v>
      </c>
      <c r="I355" s="716">
        <f t="shared" si="11"/>
        <v>20</v>
      </c>
    </row>
    <row r="356" spans="1:9" ht="15">
      <c r="A356" s="98">
        <v>348</v>
      </c>
      <c r="B356" s="718" t="s">
        <v>4236</v>
      </c>
      <c r="C356" s="718" t="s">
        <v>1729</v>
      </c>
      <c r="D356" s="719" t="s">
        <v>4214</v>
      </c>
      <c r="E356" s="715" t="s">
        <v>828</v>
      </c>
      <c r="F356" s="715" t="s">
        <v>333</v>
      </c>
      <c r="G356" s="716">
        <f t="shared" si="10"/>
        <v>100</v>
      </c>
      <c r="H356" s="721">
        <v>80</v>
      </c>
      <c r="I356" s="716">
        <f t="shared" si="11"/>
        <v>20</v>
      </c>
    </row>
    <row r="357" spans="1:9" ht="15">
      <c r="A357" s="98">
        <v>349</v>
      </c>
      <c r="B357" s="718" t="s">
        <v>4237</v>
      </c>
      <c r="C357" s="718" t="s">
        <v>4234</v>
      </c>
      <c r="D357" s="719" t="s">
        <v>4215</v>
      </c>
      <c r="E357" s="715" t="s">
        <v>828</v>
      </c>
      <c r="F357" s="715" t="s">
        <v>333</v>
      </c>
      <c r="G357" s="716">
        <f t="shared" si="10"/>
        <v>100</v>
      </c>
      <c r="H357" s="721">
        <v>80</v>
      </c>
      <c r="I357" s="716">
        <f t="shared" si="11"/>
        <v>20</v>
      </c>
    </row>
    <row r="358" spans="1:9" ht="15">
      <c r="A358" s="98">
        <v>350</v>
      </c>
      <c r="B358" s="718" t="s">
        <v>2798</v>
      </c>
      <c r="C358" s="718" t="s">
        <v>870</v>
      </c>
      <c r="D358" s="719" t="s">
        <v>4216</v>
      </c>
      <c r="E358" s="715" t="s">
        <v>828</v>
      </c>
      <c r="F358" s="715" t="s">
        <v>333</v>
      </c>
      <c r="G358" s="716">
        <f t="shared" si="10"/>
        <v>100</v>
      </c>
      <c r="H358" s="721">
        <v>80</v>
      </c>
      <c r="I358" s="716">
        <f t="shared" si="11"/>
        <v>20</v>
      </c>
    </row>
    <row r="359" spans="1:9" ht="15">
      <c r="A359" s="98">
        <v>351</v>
      </c>
      <c r="B359" s="718" t="s">
        <v>4238</v>
      </c>
      <c r="C359" s="718" t="s">
        <v>4229</v>
      </c>
      <c r="D359" s="719" t="s">
        <v>4217</v>
      </c>
      <c r="E359" s="715" t="s">
        <v>828</v>
      </c>
      <c r="F359" s="715" t="s">
        <v>333</v>
      </c>
      <c r="G359" s="716">
        <f t="shared" si="10"/>
        <v>100</v>
      </c>
      <c r="H359" s="721">
        <v>80</v>
      </c>
      <c r="I359" s="716">
        <f t="shared" si="11"/>
        <v>20</v>
      </c>
    </row>
    <row r="360" spans="1:9" ht="15">
      <c r="A360" s="98">
        <v>352</v>
      </c>
      <c r="B360" s="718" t="s">
        <v>2046</v>
      </c>
      <c r="C360" s="718" t="s">
        <v>2132</v>
      </c>
      <c r="D360" s="719" t="s">
        <v>4218</v>
      </c>
      <c r="E360" s="715" t="s">
        <v>828</v>
      </c>
      <c r="F360" s="715" t="s">
        <v>333</v>
      </c>
      <c r="G360" s="716">
        <f t="shared" si="10"/>
        <v>100</v>
      </c>
      <c r="H360" s="721">
        <v>80</v>
      </c>
      <c r="I360" s="716">
        <f t="shared" si="11"/>
        <v>20</v>
      </c>
    </row>
    <row r="361" spans="1:9" ht="15">
      <c r="A361" s="98">
        <v>353</v>
      </c>
      <c r="B361" s="718" t="s">
        <v>4239</v>
      </c>
      <c r="C361" s="718" t="s">
        <v>4229</v>
      </c>
      <c r="D361" s="719" t="s">
        <v>4219</v>
      </c>
      <c r="E361" s="715" t="s">
        <v>828</v>
      </c>
      <c r="F361" s="715" t="s">
        <v>333</v>
      </c>
      <c r="G361" s="716">
        <f t="shared" si="10"/>
        <v>100</v>
      </c>
      <c r="H361" s="721">
        <v>80</v>
      </c>
      <c r="I361" s="716">
        <f t="shared" si="11"/>
        <v>20</v>
      </c>
    </row>
    <row r="362" spans="1:9" ht="15">
      <c r="A362" s="98">
        <v>354</v>
      </c>
      <c r="B362" s="718" t="s">
        <v>2374</v>
      </c>
      <c r="C362" s="718" t="s">
        <v>4229</v>
      </c>
      <c r="D362" s="719" t="s">
        <v>4220</v>
      </c>
      <c r="E362" s="715" t="s">
        <v>828</v>
      </c>
      <c r="F362" s="715" t="s">
        <v>333</v>
      </c>
      <c r="G362" s="716">
        <f t="shared" si="10"/>
        <v>100</v>
      </c>
      <c r="H362" s="721">
        <v>80</v>
      </c>
      <c r="I362" s="716">
        <f t="shared" si="11"/>
        <v>20</v>
      </c>
    </row>
    <row r="363" spans="1:9" ht="15">
      <c r="A363" s="98">
        <v>355</v>
      </c>
      <c r="B363" s="718" t="s">
        <v>1414</v>
      </c>
      <c r="C363" s="718" t="s">
        <v>4229</v>
      </c>
      <c r="D363" s="719" t="s">
        <v>4221</v>
      </c>
      <c r="E363" s="715" t="s">
        <v>828</v>
      </c>
      <c r="F363" s="715" t="s">
        <v>333</v>
      </c>
      <c r="G363" s="716">
        <f t="shared" si="10"/>
        <v>100</v>
      </c>
      <c r="H363" s="721">
        <v>80</v>
      </c>
      <c r="I363" s="716">
        <f t="shared" si="11"/>
        <v>20</v>
      </c>
    </row>
    <row r="364" spans="1:9" ht="15">
      <c r="A364" s="98">
        <v>356</v>
      </c>
      <c r="B364" s="718" t="s">
        <v>4240</v>
      </c>
      <c r="C364" s="718" t="s">
        <v>4199</v>
      </c>
      <c r="D364" s="719" t="s">
        <v>4222</v>
      </c>
      <c r="E364" s="715" t="s">
        <v>828</v>
      </c>
      <c r="F364" s="715" t="s">
        <v>333</v>
      </c>
      <c r="G364" s="716">
        <f t="shared" si="10"/>
        <v>100</v>
      </c>
      <c r="H364" s="721">
        <v>80</v>
      </c>
      <c r="I364" s="716">
        <f t="shared" si="11"/>
        <v>20</v>
      </c>
    </row>
    <row r="365" spans="1:9" ht="15">
      <c r="A365" s="98">
        <v>357</v>
      </c>
      <c r="B365" s="718" t="s">
        <v>4188</v>
      </c>
      <c r="C365" s="718" t="s">
        <v>4231</v>
      </c>
      <c r="D365" s="719" t="s">
        <v>4223</v>
      </c>
      <c r="E365" s="715" t="s">
        <v>828</v>
      </c>
      <c r="F365" s="715" t="s">
        <v>333</v>
      </c>
      <c r="G365" s="716">
        <f t="shared" si="10"/>
        <v>100</v>
      </c>
      <c r="H365" s="721">
        <v>80</v>
      </c>
      <c r="I365" s="716">
        <f t="shared" si="11"/>
        <v>20</v>
      </c>
    </row>
    <row r="366" spans="1:9" ht="15">
      <c r="A366" s="98">
        <v>358</v>
      </c>
      <c r="B366" s="718" t="s">
        <v>901</v>
      </c>
      <c r="C366" s="718" t="s">
        <v>888</v>
      </c>
      <c r="D366" s="719" t="s">
        <v>4224</v>
      </c>
      <c r="E366" s="715" t="s">
        <v>828</v>
      </c>
      <c r="F366" s="715" t="s">
        <v>333</v>
      </c>
      <c r="G366" s="716">
        <f t="shared" si="10"/>
        <v>100</v>
      </c>
      <c r="H366" s="721">
        <v>80</v>
      </c>
      <c r="I366" s="716">
        <f t="shared" si="11"/>
        <v>20</v>
      </c>
    </row>
    <row r="367" spans="1:9" ht="15">
      <c r="A367" s="98">
        <v>359</v>
      </c>
      <c r="B367" s="718" t="s">
        <v>952</v>
      </c>
      <c r="C367" s="718" t="s">
        <v>4190</v>
      </c>
      <c r="D367" s="719" t="s">
        <v>4225</v>
      </c>
      <c r="E367" s="715" t="s">
        <v>828</v>
      </c>
      <c r="F367" s="715" t="s">
        <v>333</v>
      </c>
      <c r="G367" s="716">
        <f t="shared" si="10"/>
        <v>100</v>
      </c>
      <c r="H367" s="721">
        <v>80</v>
      </c>
      <c r="I367" s="716">
        <f t="shared" si="11"/>
        <v>20</v>
      </c>
    </row>
    <row r="368" spans="1:9" ht="15">
      <c r="A368" s="98">
        <v>360</v>
      </c>
      <c r="B368" s="718" t="s">
        <v>3162</v>
      </c>
      <c r="C368" s="718" t="s">
        <v>1729</v>
      </c>
      <c r="D368" s="719" t="s">
        <v>4226</v>
      </c>
      <c r="E368" s="715" t="s">
        <v>828</v>
      </c>
      <c r="F368" s="715" t="s">
        <v>333</v>
      </c>
      <c r="G368" s="716">
        <f t="shared" si="10"/>
        <v>100</v>
      </c>
      <c r="H368" s="721">
        <v>80</v>
      </c>
      <c r="I368" s="716">
        <f t="shared" si="11"/>
        <v>20</v>
      </c>
    </row>
    <row r="369" spans="1:9" ht="15">
      <c r="A369" s="98">
        <v>361</v>
      </c>
      <c r="B369" s="718" t="s">
        <v>1790</v>
      </c>
      <c r="C369" s="718" t="s">
        <v>4241</v>
      </c>
      <c r="D369" s="719" t="s">
        <v>4227</v>
      </c>
      <c r="E369" s="715" t="s">
        <v>828</v>
      </c>
      <c r="F369" s="715" t="s">
        <v>333</v>
      </c>
      <c r="G369" s="716">
        <f t="shared" si="10"/>
        <v>100</v>
      </c>
      <c r="H369" s="721">
        <v>80</v>
      </c>
      <c r="I369" s="716">
        <f t="shared" si="11"/>
        <v>20</v>
      </c>
    </row>
    <row r="370" spans="1:9" ht="15">
      <c r="A370" s="98">
        <v>362</v>
      </c>
      <c r="B370" s="718" t="s">
        <v>4242</v>
      </c>
      <c r="C370" s="718" t="s">
        <v>4229</v>
      </c>
      <c r="D370" s="719" t="s">
        <v>4228</v>
      </c>
      <c r="E370" s="715" t="s">
        <v>828</v>
      </c>
      <c r="F370" s="715" t="s">
        <v>333</v>
      </c>
      <c r="G370" s="716">
        <f t="shared" si="10"/>
        <v>100</v>
      </c>
      <c r="H370" s="721">
        <v>80</v>
      </c>
      <c r="I370" s="716">
        <f t="shared" si="11"/>
        <v>20</v>
      </c>
    </row>
    <row r="371" spans="1:9" s="110" customFormat="1" ht="15">
      <c r="A371" s="98">
        <v>363</v>
      </c>
      <c r="B371" s="592" t="s">
        <v>4029</v>
      </c>
      <c r="C371" s="592" t="s">
        <v>4244</v>
      </c>
      <c r="D371" s="575" t="s">
        <v>4243</v>
      </c>
      <c r="E371" s="739" t="s">
        <v>828</v>
      </c>
      <c r="F371" s="739" t="s">
        <v>333</v>
      </c>
      <c r="G371" s="740">
        <f t="shared" si="10"/>
        <v>150</v>
      </c>
      <c r="H371" s="741">
        <v>120</v>
      </c>
      <c r="I371" s="740">
        <f t="shared" si="11"/>
        <v>30</v>
      </c>
    </row>
    <row r="372" spans="1:9" s="110" customFormat="1" ht="15">
      <c r="A372" s="98">
        <v>364</v>
      </c>
      <c r="B372" s="742" t="s">
        <v>1954</v>
      </c>
      <c r="C372" s="743" t="s">
        <v>4245</v>
      </c>
      <c r="D372" s="744">
        <v>62001044549</v>
      </c>
      <c r="E372" s="739" t="s">
        <v>828</v>
      </c>
      <c r="F372" s="739" t="s">
        <v>333</v>
      </c>
      <c r="G372" s="740">
        <f t="shared" si="10"/>
        <v>100</v>
      </c>
      <c r="H372" s="745">
        <v>80</v>
      </c>
      <c r="I372" s="740">
        <f t="shared" si="11"/>
        <v>20</v>
      </c>
    </row>
    <row r="373" spans="1:9" s="110" customFormat="1" ht="15">
      <c r="A373" s="98">
        <v>365</v>
      </c>
      <c r="B373" s="742" t="s">
        <v>994</v>
      </c>
      <c r="C373" s="743" t="s">
        <v>2604</v>
      </c>
      <c r="D373" s="744">
        <v>42001001135</v>
      </c>
      <c r="E373" s="739" t="s">
        <v>828</v>
      </c>
      <c r="F373" s="739" t="s">
        <v>333</v>
      </c>
      <c r="G373" s="740">
        <f t="shared" si="10"/>
        <v>100</v>
      </c>
      <c r="H373" s="745">
        <v>80</v>
      </c>
      <c r="I373" s="740">
        <f t="shared" si="11"/>
        <v>20</v>
      </c>
    </row>
    <row r="374" spans="1:9" s="110" customFormat="1" ht="15">
      <c r="A374" s="98">
        <v>366</v>
      </c>
      <c r="B374" s="742" t="s">
        <v>4246</v>
      </c>
      <c r="C374" s="743" t="s">
        <v>3857</v>
      </c>
      <c r="D374" s="744">
        <v>42001028107</v>
      </c>
      <c r="E374" s="739" t="s">
        <v>828</v>
      </c>
      <c r="F374" s="739" t="s">
        <v>333</v>
      </c>
      <c r="G374" s="740">
        <f t="shared" si="10"/>
        <v>100</v>
      </c>
      <c r="H374" s="745">
        <v>80</v>
      </c>
      <c r="I374" s="740">
        <f t="shared" si="11"/>
        <v>20</v>
      </c>
    </row>
    <row r="375" spans="1:9" s="110" customFormat="1" ht="15">
      <c r="A375" s="98">
        <v>367</v>
      </c>
      <c r="B375" s="742" t="s">
        <v>4247</v>
      </c>
      <c r="C375" s="743" t="s">
        <v>4248</v>
      </c>
      <c r="D375" s="744">
        <v>42001008049</v>
      </c>
      <c r="E375" s="739" t="s">
        <v>828</v>
      </c>
      <c r="F375" s="739" t="s">
        <v>333</v>
      </c>
      <c r="G375" s="740">
        <f t="shared" si="10"/>
        <v>100</v>
      </c>
      <c r="H375" s="745">
        <v>80</v>
      </c>
      <c r="I375" s="740">
        <f t="shared" si="11"/>
        <v>20</v>
      </c>
    </row>
    <row r="376" spans="1:9" s="110" customFormat="1" ht="15">
      <c r="A376" s="98">
        <v>368</v>
      </c>
      <c r="B376" s="742" t="s">
        <v>4249</v>
      </c>
      <c r="C376" s="743" t="s">
        <v>4250</v>
      </c>
      <c r="D376" s="744">
        <v>42001038222</v>
      </c>
      <c r="E376" s="739" t="s">
        <v>828</v>
      </c>
      <c r="F376" s="739" t="s">
        <v>333</v>
      </c>
      <c r="G376" s="740">
        <f t="shared" si="10"/>
        <v>100</v>
      </c>
      <c r="H376" s="745">
        <v>80</v>
      </c>
      <c r="I376" s="740">
        <f t="shared" si="11"/>
        <v>20</v>
      </c>
    </row>
    <row r="377" spans="1:9" s="110" customFormat="1" ht="15">
      <c r="A377" s="98">
        <v>369</v>
      </c>
      <c r="B377" s="742" t="s">
        <v>2890</v>
      </c>
      <c r="C377" s="743" t="s">
        <v>4251</v>
      </c>
      <c r="D377" s="744">
        <v>42001031698</v>
      </c>
      <c r="E377" s="739" t="s">
        <v>828</v>
      </c>
      <c r="F377" s="739" t="s">
        <v>333</v>
      </c>
      <c r="G377" s="740">
        <f t="shared" si="10"/>
        <v>100</v>
      </c>
      <c r="H377" s="745">
        <v>80</v>
      </c>
      <c r="I377" s="740">
        <f t="shared" si="11"/>
        <v>20</v>
      </c>
    </row>
    <row r="378" spans="1:9" s="110" customFormat="1" ht="15">
      <c r="A378" s="98">
        <v>370</v>
      </c>
      <c r="B378" s="742" t="s">
        <v>1787</v>
      </c>
      <c r="C378" s="743" t="s">
        <v>4033</v>
      </c>
      <c r="D378" s="744">
        <v>42001017452</v>
      </c>
      <c r="E378" s="739" t="s">
        <v>828</v>
      </c>
      <c r="F378" s="739" t="s">
        <v>333</v>
      </c>
      <c r="G378" s="740">
        <f t="shared" si="10"/>
        <v>100</v>
      </c>
      <c r="H378" s="745">
        <v>80</v>
      </c>
      <c r="I378" s="740">
        <f t="shared" si="11"/>
        <v>20</v>
      </c>
    </row>
    <row r="379" spans="1:9" s="110" customFormat="1" ht="15">
      <c r="A379" s="98">
        <v>371</v>
      </c>
      <c r="B379" s="742" t="s">
        <v>2398</v>
      </c>
      <c r="C379" s="743" t="s">
        <v>4252</v>
      </c>
      <c r="D379" s="744">
        <v>42001015312</v>
      </c>
      <c r="E379" s="739" t="s">
        <v>828</v>
      </c>
      <c r="F379" s="739" t="s">
        <v>333</v>
      </c>
      <c r="G379" s="740">
        <f t="shared" si="10"/>
        <v>100</v>
      </c>
      <c r="H379" s="745">
        <v>80</v>
      </c>
      <c r="I379" s="740">
        <f t="shared" si="11"/>
        <v>20</v>
      </c>
    </row>
    <row r="380" spans="1:9" s="110" customFormat="1" ht="15">
      <c r="A380" s="98">
        <v>372</v>
      </c>
      <c r="B380" s="742" t="s">
        <v>1954</v>
      </c>
      <c r="C380" s="743" t="s">
        <v>4253</v>
      </c>
      <c r="D380" s="744">
        <v>42001009727</v>
      </c>
      <c r="E380" s="739" t="s">
        <v>828</v>
      </c>
      <c r="F380" s="739" t="s">
        <v>333</v>
      </c>
      <c r="G380" s="740">
        <f t="shared" si="10"/>
        <v>100</v>
      </c>
      <c r="H380" s="745">
        <v>80</v>
      </c>
      <c r="I380" s="740">
        <f t="shared" si="11"/>
        <v>20</v>
      </c>
    </row>
    <row r="381" spans="1:9" s="110" customFormat="1" ht="15">
      <c r="A381" s="98">
        <v>373</v>
      </c>
      <c r="B381" s="742" t="s">
        <v>4254</v>
      </c>
      <c r="C381" s="743" t="s">
        <v>3857</v>
      </c>
      <c r="D381" s="744">
        <v>42001011706</v>
      </c>
      <c r="E381" s="739" t="s">
        <v>828</v>
      </c>
      <c r="F381" s="739" t="s">
        <v>333</v>
      </c>
      <c r="G381" s="740">
        <f t="shared" si="10"/>
        <v>100</v>
      </c>
      <c r="H381" s="745">
        <v>80</v>
      </c>
      <c r="I381" s="740">
        <f t="shared" si="11"/>
        <v>20</v>
      </c>
    </row>
    <row r="382" spans="1:9" s="110" customFormat="1" ht="15">
      <c r="A382" s="98">
        <v>374</v>
      </c>
      <c r="B382" s="742" t="s">
        <v>3416</v>
      </c>
      <c r="C382" s="743" t="s">
        <v>1224</v>
      </c>
      <c r="D382" s="744">
        <v>42001038220</v>
      </c>
      <c r="E382" s="739" t="s">
        <v>828</v>
      </c>
      <c r="F382" s="739" t="s">
        <v>333</v>
      </c>
      <c r="G382" s="740">
        <f t="shared" si="10"/>
        <v>100</v>
      </c>
      <c r="H382" s="745">
        <v>80</v>
      </c>
      <c r="I382" s="740">
        <f t="shared" si="11"/>
        <v>20</v>
      </c>
    </row>
    <row r="383" spans="1:9" s="110" customFormat="1" ht="15">
      <c r="A383" s="98">
        <v>375</v>
      </c>
      <c r="B383" s="742" t="s">
        <v>3523</v>
      </c>
      <c r="C383" s="743" t="s">
        <v>1796</v>
      </c>
      <c r="D383" s="744">
        <v>19001032826</v>
      </c>
      <c r="E383" s="739" t="s">
        <v>828</v>
      </c>
      <c r="F383" s="739" t="s">
        <v>333</v>
      </c>
      <c r="G383" s="740">
        <f t="shared" si="10"/>
        <v>100</v>
      </c>
      <c r="H383" s="745">
        <v>80</v>
      </c>
      <c r="I383" s="740">
        <f t="shared" si="11"/>
        <v>20</v>
      </c>
    </row>
    <row r="384" spans="1:9" s="110" customFormat="1" ht="15">
      <c r="A384" s="98">
        <v>376</v>
      </c>
      <c r="B384" s="742" t="s">
        <v>921</v>
      </c>
      <c r="C384" s="743" t="s">
        <v>4255</v>
      </c>
      <c r="D384" s="744">
        <v>42001007959</v>
      </c>
      <c r="E384" s="739" t="s">
        <v>828</v>
      </c>
      <c r="F384" s="739" t="s">
        <v>333</v>
      </c>
      <c r="G384" s="740">
        <f t="shared" si="10"/>
        <v>100</v>
      </c>
      <c r="H384" s="745">
        <v>80</v>
      </c>
      <c r="I384" s="740">
        <f t="shared" si="11"/>
        <v>20</v>
      </c>
    </row>
    <row r="385" spans="1:9" s="110" customFormat="1" ht="15">
      <c r="A385" s="98">
        <v>377</v>
      </c>
      <c r="B385" s="742" t="s">
        <v>4256</v>
      </c>
      <c r="C385" s="743" t="s">
        <v>998</v>
      </c>
      <c r="D385" s="744">
        <v>42001015740</v>
      </c>
      <c r="E385" s="739" t="s">
        <v>828</v>
      </c>
      <c r="F385" s="739" t="s">
        <v>333</v>
      </c>
      <c r="G385" s="740">
        <f t="shared" si="10"/>
        <v>100</v>
      </c>
      <c r="H385" s="745">
        <v>80</v>
      </c>
      <c r="I385" s="740">
        <f t="shared" si="11"/>
        <v>20</v>
      </c>
    </row>
    <row r="386" spans="1:9" s="110" customFormat="1" ht="15">
      <c r="A386" s="98">
        <v>378</v>
      </c>
      <c r="B386" s="742" t="s">
        <v>3523</v>
      </c>
      <c r="C386" s="743" t="s">
        <v>1525</v>
      </c>
      <c r="D386" s="744">
        <v>42001019220</v>
      </c>
      <c r="E386" s="739" t="s">
        <v>828</v>
      </c>
      <c r="F386" s="739" t="s">
        <v>333</v>
      </c>
      <c r="G386" s="740">
        <f t="shared" si="10"/>
        <v>200</v>
      </c>
      <c r="H386" s="745">
        <v>160</v>
      </c>
      <c r="I386" s="740">
        <f t="shared" si="11"/>
        <v>40</v>
      </c>
    </row>
    <row r="387" spans="1:9" s="110" customFormat="1" ht="15">
      <c r="A387" s="98">
        <v>379</v>
      </c>
      <c r="B387" s="742" t="s">
        <v>4257</v>
      </c>
      <c r="C387" s="743" t="s">
        <v>4258</v>
      </c>
      <c r="D387" s="744">
        <v>62001045322</v>
      </c>
      <c r="E387" s="739" t="s">
        <v>828</v>
      </c>
      <c r="F387" s="739" t="s">
        <v>333</v>
      </c>
      <c r="G387" s="740">
        <f t="shared" si="10"/>
        <v>200</v>
      </c>
      <c r="H387" s="745">
        <v>160</v>
      </c>
      <c r="I387" s="740">
        <f t="shared" si="11"/>
        <v>40</v>
      </c>
    </row>
    <row r="388" spans="1:9" s="110" customFormat="1" ht="15">
      <c r="A388" s="98">
        <v>380</v>
      </c>
      <c r="B388" s="742" t="s">
        <v>832</v>
      </c>
      <c r="C388" s="743" t="s">
        <v>4259</v>
      </c>
      <c r="D388" s="744">
        <v>42001036709</v>
      </c>
      <c r="E388" s="739" t="s">
        <v>828</v>
      </c>
      <c r="F388" s="739" t="s">
        <v>333</v>
      </c>
      <c r="G388" s="740">
        <f t="shared" si="10"/>
        <v>200</v>
      </c>
      <c r="H388" s="745">
        <v>160</v>
      </c>
      <c r="I388" s="740">
        <f t="shared" si="11"/>
        <v>40</v>
      </c>
    </row>
    <row r="389" spans="1:9" s="110" customFormat="1" ht="15">
      <c r="A389" s="98">
        <v>381</v>
      </c>
      <c r="B389" s="742" t="s">
        <v>2610</v>
      </c>
      <c r="C389" s="743" t="s">
        <v>4260</v>
      </c>
      <c r="D389" s="744">
        <v>42001031197</v>
      </c>
      <c r="E389" s="739" t="s">
        <v>828</v>
      </c>
      <c r="F389" s="739" t="s">
        <v>333</v>
      </c>
      <c r="G389" s="740">
        <f t="shared" si="10"/>
        <v>200</v>
      </c>
      <c r="H389" s="745">
        <v>160</v>
      </c>
      <c r="I389" s="740">
        <f t="shared" si="11"/>
        <v>40</v>
      </c>
    </row>
    <row r="390" spans="1:9" s="110" customFormat="1" ht="15">
      <c r="A390" s="98">
        <v>382</v>
      </c>
      <c r="B390" s="742" t="s">
        <v>4261</v>
      </c>
      <c r="C390" s="743" t="s">
        <v>4260</v>
      </c>
      <c r="D390" s="744">
        <v>42001036148</v>
      </c>
      <c r="E390" s="739" t="s">
        <v>828</v>
      </c>
      <c r="F390" s="739" t="s">
        <v>333</v>
      </c>
      <c r="G390" s="740">
        <f t="shared" si="10"/>
        <v>200</v>
      </c>
      <c r="H390" s="745">
        <v>160</v>
      </c>
      <c r="I390" s="740">
        <f t="shared" si="11"/>
        <v>40</v>
      </c>
    </row>
    <row r="391" spans="1:9" s="110" customFormat="1" ht="15">
      <c r="A391" s="98">
        <v>383</v>
      </c>
      <c r="B391" s="742" t="s">
        <v>861</v>
      </c>
      <c r="C391" s="743" t="s">
        <v>4262</v>
      </c>
      <c r="D391" s="744">
        <v>42001004901</v>
      </c>
      <c r="E391" s="739" t="s">
        <v>828</v>
      </c>
      <c r="F391" s="739" t="s">
        <v>333</v>
      </c>
      <c r="G391" s="740">
        <f t="shared" si="10"/>
        <v>200</v>
      </c>
      <c r="H391" s="745">
        <v>160</v>
      </c>
      <c r="I391" s="740">
        <f t="shared" si="11"/>
        <v>40</v>
      </c>
    </row>
    <row r="392" spans="1:9" s="110" customFormat="1" ht="15">
      <c r="A392" s="98">
        <v>384</v>
      </c>
      <c r="B392" s="742" t="s">
        <v>2610</v>
      </c>
      <c r="C392" s="743" t="s">
        <v>4263</v>
      </c>
      <c r="D392" s="744">
        <v>42001040391</v>
      </c>
      <c r="E392" s="739" t="s">
        <v>828</v>
      </c>
      <c r="F392" s="739" t="s">
        <v>333</v>
      </c>
      <c r="G392" s="740">
        <f t="shared" si="10"/>
        <v>200</v>
      </c>
      <c r="H392" s="745">
        <v>160</v>
      </c>
      <c r="I392" s="740">
        <f t="shared" si="11"/>
        <v>40</v>
      </c>
    </row>
    <row r="393" spans="1:9" s="110" customFormat="1" ht="15">
      <c r="A393" s="98">
        <v>385</v>
      </c>
      <c r="B393" s="742" t="s">
        <v>1248</v>
      </c>
      <c r="C393" s="743" t="s">
        <v>4264</v>
      </c>
      <c r="D393" s="744">
        <v>42001038312</v>
      </c>
      <c r="E393" s="739" t="s">
        <v>828</v>
      </c>
      <c r="F393" s="739" t="s">
        <v>333</v>
      </c>
      <c r="G393" s="740">
        <f t="shared" si="10"/>
        <v>200</v>
      </c>
      <c r="H393" s="745">
        <v>160</v>
      </c>
      <c r="I393" s="740">
        <f t="shared" si="11"/>
        <v>40</v>
      </c>
    </row>
    <row r="394" spans="1:9" s="110" customFormat="1" ht="15">
      <c r="A394" s="98">
        <v>386</v>
      </c>
      <c r="B394" s="742" t="s">
        <v>3220</v>
      </c>
      <c r="C394" s="743" t="s">
        <v>4265</v>
      </c>
      <c r="D394" s="744">
        <v>62006025652</v>
      </c>
      <c r="E394" s="739" t="s">
        <v>828</v>
      </c>
      <c r="F394" s="739" t="s">
        <v>333</v>
      </c>
      <c r="G394" s="740">
        <f t="shared" si="10"/>
        <v>200</v>
      </c>
      <c r="H394" s="745">
        <v>160</v>
      </c>
      <c r="I394" s="740">
        <f t="shared" si="11"/>
        <v>40</v>
      </c>
    </row>
    <row r="395" spans="1:9" s="110" customFormat="1" ht="15">
      <c r="A395" s="98">
        <v>387</v>
      </c>
      <c r="B395" s="592" t="s">
        <v>4309</v>
      </c>
      <c r="C395" s="592" t="s">
        <v>971</v>
      </c>
      <c r="D395" s="568" t="s">
        <v>736</v>
      </c>
      <c r="E395" s="739" t="s">
        <v>828</v>
      </c>
      <c r="F395" s="739" t="s">
        <v>333</v>
      </c>
      <c r="G395" s="740">
        <f t="shared" si="10"/>
        <v>150</v>
      </c>
      <c r="H395" s="741">
        <v>120</v>
      </c>
      <c r="I395" s="740">
        <f t="shared" si="11"/>
        <v>30</v>
      </c>
    </row>
    <row r="396" spans="1:9" s="110" customFormat="1" ht="15">
      <c r="A396" s="98">
        <v>388</v>
      </c>
      <c r="B396" s="558" t="s">
        <v>2851</v>
      </c>
      <c r="C396" s="558" t="s">
        <v>4310</v>
      </c>
      <c r="D396" s="559" t="s">
        <v>4266</v>
      </c>
      <c r="E396" s="739" t="s">
        <v>828</v>
      </c>
      <c r="F396" s="739" t="s">
        <v>333</v>
      </c>
      <c r="G396" s="740">
        <f t="shared" si="10"/>
        <v>100</v>
      </c>
      <c r="H396" s="741">
        <v>80</v>
      </c>
      <c r="I396" s="740">
        <f t="shared" si="11"/>
        <v>20</v>
      </c>
    </row>
    <row r="397" spans="1:9" s="110" customFormat="1" ht="15">
      <c r="A397" s="98">
        <v>389</v>
      </c>
      <c r="B397" s="558" t="s">
        <v>3192</v>
      </c>
      <c r="C397" s="558" t="s">
        <v>4245</v>
      </c>
      <c r="D397" s="556" t="s">
        <v>4267</v>
      </c>
      <c r="E397" s="739" t="s">
        <v>828</v>
      </c>
      <c r="F397" s="739" t="s">
        <v>333</v>
      </c>
      <c r="G397" s="740">
        <f t="shared" si="10"/>
        <v>100</v>
      </c>
      <c r="H397" s="741">
        <v>80</v>
      </c>
      <c r="I397" s="740">
        <f t="shared" si="11"/>
        <v>20</v>
      </c>
    </row>
    <row r="398" spans="1:9" s="110" customFormat="1" ht="15">
      <c r="A398" s="98">
        <v>390</v>
      </c>
      <c r="B398" s="558" t="s">
        <v>1296</v>
      </c>
      <c r="C398" s="558" t="s">
        <v>2481</v>
      </c>
      <c r="D398" s="559" t="s">
        <v>4268</v>
      </c>
      <c r="E398" s="739" t="s">
        <v>828</v>
      </c>
      <c r="F398" s="739" t="s">
        <v>333</v>
      </c>
      <c r="G398" s="740">
        <f t="shared" si="10"/>
        <v>100</v>
      </c>
      <c r="H398" s="741">
        <v>80</v>
      </c>
      <c r="I398" s="740">
        <f t="shared" si="11"/>
        <v>20</v>
      </c>
    </row>
    <row r="399" spans="1:9" s="110" customFormat="1" ht="15">
      <c r="A399" s="98">
        <v>391</v>
      </c>
      <c r="B399" s="558" t="s">
        <v>2617</v>
      </c>
      <c r="C399" s="558" t="s">
        <v>2481</v>
      </c>
      <c r="D399" s="559" t="s">
        <v>4269</v>
      </c>
      <c r="E399" s="739" t="s">
        <v>828</v>
      </c>
      <c r="F399" s="739" t="s">
        <v>333</v>
      </c>
      <c r="G399" s="740">
        <f t="shared" si="10"/>
        <v>100</v>
      </c>
      <c r="H399" s="741">
        <v>80</v>
      </c>
      <c r="I399" s="740">
        <f t="shared" si="11"/>
        <v>20</v>
      </c>
    </row>
    <row r="400" spans="1:9" s="110" customFormat="1" ht="15">
      <c r="A400" s="98">
        <v>392</v>
      </c>
      <c r="B400" s="558" t="s">
        <v>4311</v>
      </c>
      <c r="C400" s="558" t="s">
        <v>1621</v>
      </c>
      <c r="D400" s="559" t="s">
        <v>4270</v>
      </c>
      <c r="E400" s="739" t="s">
        <v>828</v>
      </c>
      <c r="F400" s="739" t="s">
        <v>333</v>
      </c>
      <c r="G400" s="740">
        <f t="shared" si="10"/>
        <v>100</v>
      </c>
      <c r="H400" s="741">
        <v>80</v>
      </c>
      <c r="I400" s="740">
        <f t="shared" si="11"/>
        <v>20</v>
      </c>
    </row>
    <row r="401" spans="1:9" s="110" customFormat="1" ht="15">
      <c r="A401" s="98">
        <v>393</v>
      </c>
      <c r="B401" s="558" t="s">
        <v>919</v>
      </c>
      <c r="C401" s="558" t="s">
        <v>4312</v>
      </c>
      <c r="D401" s="559" t="s">
        <v>4271</v>
      </c>
      <c r="E401" s="739" t="s">
        <v>828</v>
      </c>
      <c r="F401" s="739" t="s">
        <v>333</v>
      </c>
      <c r="G401" s="740">
        <f t="shared" si="10"/>
        <v>100</v>
      </c>
      <c r="H401" s="741">
        <v>80</v>
      </c>
      <c r="I401" s="740">
        <f t="shared" si="11"/>
        <v>20</v>
      </c>
    </row>
    <row r="402" spans="1:9" s="110" customFormat="1" ht="15">
      <c r="A402" s="98">
        <v>394</v>
      </c>
      <c r="B402" s="558" t="s">
        <v>913</v>
      </c>
      <c r="C402" s="558" t="s">
        <v>2054</v>
      </c>
      <c r="D402" s="559" t="s">
        <v>4272</v>
      </c>
      <c r="E402" s="739" t="s">
        <v>828</v>
      </c>
      <c r="F402" s="739" t="s">
        <v>333</v>
      </c>
      <c r="G402" s="740">
        <f t="shared" si="10"/>
        <v>100</v>
      </c>
      <c r="H402" s="741">
        <v>80</v>
      </c>
      <c r="I402" s="740">
        <f t="shared" si="11"/>
        <v>20</v>
      </c>
    </row>
    <row r="403" spans="1:9" s="110" customFormat="1" ht="15">
      <c r="A403" s="98">
        <v>395</v>
      </c>
      <c r="B403" s="558" t="s">
        <v>1779</v>
      </c>
      <c r="C403" s="558" t="s">
        <v>4313</v>
      </c>
      <c r="D403" s="559" t="s">
        <v>4273</v>
      </c>
      <c r="E403" s="739" t="s">
        <v>828</v>
      </c>
      <c r="F403" s="739" t="s">
        <v>333</v>
      </c>
      <c r="G403" s="740">
        <f t="shared" si="10"/>
        <v>100</v>
      </c>
      <c r="H403" s="741">
        <v>80</v>
      </c>
      <c r="I403" s="740">
        <f t="shared" si="11"/>
        <v>20</v>
      </c>
    </row>
    <row r="404" spans="1:9" s="110" customFormat="1" ht="15">
      <c r="A404" s="98">
        <v>396</v>
      </c>
      <c r="B404" s="558" t="s">
        <v>913</v>
      </c>
      <c r="C404" s="558" t="s">
        <v>4314</v>
      </c>
      <c r="D404" s="559" t="s">
        <v>4274</v>
      </c>
      <c r="E404" s="739" t="s">
        <v>828</v>
      </c>
      <c r="F404" s="739" t="s">
        <v>333</v>
      </c>
      <c r="G404" s="740">
        <f t="shared" si="10"/>
        <v>100</v>
      </c>
      <c r="H404" s="741">
        <v>80</v>
      </c>
      <c r="I404" s="740">
        <f t="shared" si="11"/>
        <v>20</v>
      </c>
    </row>
    <row r="405" spans="1:9" s="110" customFormat="1" ht="15">
      <c r="A405" s="98">
        <v>397</v>
      </c>
      <c r="B405" s="558" t="s">
        <v>817</v>
      </c>
      <c r="C405" s="558" t="s">
        <v>4315</v>
      </c>
      <c r="D405" s="559" t="s">
        <v>4275</v>
      </c>
      <c r="E405" s="739" t="s">
        <v>828</v>
      </c>
      <c r="F405" s="739" t="s">
        <v>333</v>
      </c>
      <c r="G405" s="740">
        <f t="shared" si="10"/>
        <v>100</v>
      </c>
      <c r="H405" s="741">
        <v>80</v>
      </c>
      <c r="I405" s="740">
        <f t="shared" si="11"/>
        <v>20</v>
      </c>
    </row>
    <row r="406" spans="1:9" s="110" customFormat="1" ht="15">
      <c r="A406" s="98">
        <v>398</v>
      </c>
      <c r="B406" s="558" t="s">
        <v>1301</v>
      </c>
      <c r="C406" s="558" t="s">
        <v>4316</v>
      </c>
      <c r="D406" s="559" t="s">
        <v>4276</v>
      </c>
      <c r="E406" s="739" t="s">
        <v>828</v>
      </c>
      <c r="F406" s="739" t="s">
        <v>333</v>
      </c>
      <c r="G406" s="740">
        <f t="shared" si="10"/>
        <v>100</v>
      </c>
      <c r="H406" s="741">
        <v>80</v>
      </c>
      <c r="I406" s="740">
        <f t="shared" si="11"/>
        <v>20</v>
      </c>
    </row>
    <row r="407" spans="1:9" s="110" customFormat="1" ht="15">
      <c r="A407" s="98">
        <v>399</v>
      </c>
      <c r="B407" s="558" t="s">
        <v>1199</v>
      </c>
      <c r="C407" s="558" t="s">
        <v>4317</v>
      </c>
      <c r="D407" s="559" t="s">
        <v>4277</v>
      </c>
      <c r="E407" s="739" t="s">
        <v>828</v>
      </c>
      <c r="F407" s="739" t="s">
        <v>333</v>
      </c>
      <c r="G407" s="740">
        <f t="shared" si="10"/>
        <v>100</v>
      </c>
      <c r="H407" s="741">
        <v>80</v>
      </c>
      <c r="I407" s="740">
        <f t="shared" si="11"/>
        <v>20</v>
      </c>
    </row>
    <row r="408" spans="1:9" s="110" customFormat="1" ht="15">
      <c r="A408" s="98">
        <v>400</v>
      </c>
      <c r="B408" s="558" t="s">
        <v>2561</v>
      </c>
      <c r="C408" s="558" t="s">
        <v>4318</v>
      </c>
      <c r="D408" s="559" t="s">
        <v>4278</v>
      </c>
      <c r="E408" s="739" t="s">
        <v>828</v>
      </c>
      <c r="F408" s="739" t="s">
        <v>333</v>
      </c>
      <c r="G408" s="740">
        <f t="shared" si="10"/>
        <v>100</v>
      </c>
      <c r="H408" s="741">
        <v>80</v>
      </c>
      <c r="I408" s="740">
        <f t="shared" si="11"/>
        <v>20</v>
      </c>
    </row>
    <row r="409" spans="1:9" s="110" customFormat="1" ht="15">
      <c r="A409" s="98">
        <v>401</v>
      </c>
      <c r="B409" s="558" t="s">
        <v>838</v>
      </c>
      <c r="C409" s="558" t="s">
        <v>4319</v>
      </c>
      <c r="D409" s="559" t="s">
        <v>4279</v>
      </c>
      <c r="E409" s="739" t="s">
        <v>828</v>
      </c>
      <c r="F409" s="739" t="s">
        <v>333</v>
      </c>
      <c r="G409" s="740">
        <f t="shared" si="10"/>
        <v>100</v>
      </c>
      <c r="H409" s="741">
        <v>80</v>
      </c>
      <c r="I409" s="740">
        <f t="shared" si="11"/>
        <v>20</v>
      </c>
    </row>
    <row r="410" spans="1:9" s="110" customFormat="1" ht="15">
      <c r="A410" s="98">
        <v>402</v>
      </c>
      <c r="B410" s="558" t="s">
        <v>913</v>
      </c>
      <c r="C410" s="558" t="s">
        <v>4320</v>
      </c>
      <c r="D410" s="559" t="s">
        <v>4280</v>
      </c>
      <c r="E410" s="739" t="s">
        <v>828</v>
      </c>
      <c r="F410" s="739" t="s">
        <v>333</v>
      </c>
      <c r="G410" s="740">
        <f t="shared" si="10"/>
        <v>100</v>
      </c>
      <c r="H410" s="741">
        <v>80</v>
      </c>
      <c r="I410" s="740">
        <f t="shared" si="11"/>
        <v>20</v>
      </c>
    </row>
    <row r="411" spans="1:9" s="110" customFormat="1" ht="15">
      <c r="A411" s="98">
        <v>403</v>
      </c>
      <c r="B411" s="558" t="s">
        <v>4321</v>
      </c>
      <c r="C411" s="558" t="s">
        <v>3497</v>
      </c>
      <c r="D411" s="559" t="s">
        <v>4281</v>
      </c>
      <c r="E411" s="739" t="s">
        <v>828</v>
      </c>
      <c r="F411" s="739" t="s">
        <v>333</v>
      </c>
      <c r="G411" s="740">
        <f t="shared" si="10"/>
        <v>100</v>
      </c>
      <c r="H411" s="741">
        <v>80</v>
      </c>
      <c r="I411" s="740">
        <f t="shared" si="11"/>
        <v>20</v>
      </c>
    </row>
    <row r="412" spans="1:9" s="110" customFormat="1" ht="15">
      <c r="A412" s="98">
        <v>404</v>
      </c>
      <c r="B412" s="558" t="s">
        <v>2865</v>
      </c>
      <c r="C412" s="558" t="s">
        <v>4322</v>
      </c>
      <c r="D412" s="559" t="s">
        <v>4282</v>
      </c>
      <c r="E412" s="739" t="s">
        <v>828</v>
      </c>
      <c r="F412" s="739" t="s">
        <v>333</v>
      </c>
      <c r="G412" s="740">
        <f t="shared" si="10"/>
        <v>100</v>
      </c>
      <c r="H412" s="741">
        <v>80</v>
      </c>
      <c r="I412" s="740">
        <f t="shared" si="11"/>
        <v>20</v>
      </c>
    </row>
    <row r="413" spans="1:9" s="110" customFormat="1" ht="15">
      <c r="A413" s="98">
        <v>405</v>
      </c>
      <c r="B413" s="558" t="s">
        <v>3031</v>
      </c>
      <c r="C413" s="558" t="s">
        <v>4323</v>
      </c>
      <c r="D413" s="559" t="s">
        <v>4283</v>
      </c>
      <c r="E413" s="739" t="s">
        <v>828</v>
      </c>
      <c r="F413" s="739" t="s">
        <v>333</v>
      </c>
      <c r="G413" s="740">
        <f t="shared" si="10"/>
        <v>100</v>
      </c>
      <c r="H413" s="741">
        <v>80</v>
      </c>
      <c r="I413" s="740">
        <f t="shared" si="11"/>
        <v>20</v>
      </c>
    </row>
    <row r="414" spans="1:9" s="110" customFormat="1" ht="15">
      <c r="A414" s="98">
        <v>406</v>
      </c>
      <c r="B414" s="558" t="s">
        <v>4324</v>
      </c>
      <c r="C414" s="558" t="s">
        <v>4245</v>
      </c>
      <c r="D414" s="559" t="s">
        <v>4284</v>
      </c>
      <c r="E414" s="739" t="s">
        <v>828</v>
      </c>
      <c r="F414" s="739" t="s">
        <v>333</v>
      </c>
      <c r="G414" s="740">
        <f t="shared" si="10"/>
        <v>100</v>
      </c>
      <c r="H414" s="741">
        <v>80</v>
      </c>
      <c r="I414" s="740">
        <f t="shared" si="11"/>
        <v>20</v>
      </c>
    </row>
    <row r="415" spans="1:9" s="110" customFormat="1" ht="15">
      <c r="A415" s="98">
        <v>407</v>
      </c>
      <c r="B415" s="558" t="s">
        <v>2898</v>
      </c>
      <c r="C415" s="558" t="s">
        <v>4325</v>
      </c>
      <c r="D415" s="559" t="s">
        <v>4285</v>
      </c>
      <c r="E415" s="739" t="s">
        <v>828</v>
      </c>
      <c r="F415" s="739" t="s">
        <v>333</v>
      </c>
      <c r="G415" s="740">
        <f t="shared" si="10"/>
        <v>100</v>
      </c>
      <c r="H415" s="741">
        <v>80</v>
      </c>
      <c r="I415" s="740">
        <f t="shared" si="11"/>
        <v>20</v>
      </c>
    </row>
    <row r="416" spans="1:9" s="110" customFormat="1" ht="15">
      <c r="A416" s="98">
        <v>408</v>
      </c>
      <c r="B416" s="558" t="s">
        <v>4326</v>
      </c>
      <c r="C416" s="558" t="s">
        <v>4327</v>
      </c>
      <c r="D416" s="559" t="s">
        <v>4286</v>
      </c>
      <c r="E416" s="739" t="s">
        <v>828</v>
      </c>
      <c r="F416" s="739" t="s">
        <v>333</v>
      </c>
      <c r="G416" s="740">
        <f t="shared" si="10"/>
        <v>100</v>
      </c>
      <c r="H416" s="741">
        <v>80</v>
      </c>
      <c r="I416" s="740">
        <f t="shared" si="11"/>
        <v>20</v>
      </c>
    </row>
    <row r="417" spans="1:9" s="110" customFormat="1" ht="15">
      <c r="A417" s="98">
        <v>409</v>
      </c>
      <c r="B417" s="558" t="s">
        <v>1053</v>
      </c>
      <c r="C417" s="558" t="s">
        <v>1621</v>
      </c>
      <c r="D417" s="559" t="s">
        <v>4287</v>
      </c>
      <c r="E417" s="739" t="s">
        <v>828</v>
      </c>
      <c r="F417" s="739" t="s">
        <v>333</v>
      </c>
      <c r="G417" s="740">
        <f t="shared" ref="G417:G480" si="12">H417/0.8</f>
        <v>100</v>
      </c>
      <c r="H417" s="741">
        <v>80</v>
      </c>
      <c r="I417" s="740">
        <f t="shared" ref="I417:I480" si="13">H417*0.25</f>
        <v>20</v>
      </c>
    </row>
    <row r="418" spans="1:9" s="110" customFormat="1" ht="15">
      <c r="A418" s="98">
        <v>410</v>
      </c>
      <c r="B418" s="558" t="s">
        <v>4328</v>
      </c>
      <c r="C418" s="558" t="s">
        <v>4329</v>
      </c>
      <c r="D418" s="559" t="s">
        <v>4288</v>
      </c>
      <c r="E418" s="739" t="s">
        <v>828</v>
      </c>
      <c r="F418" s="739" t="s">
        <v>333</v>
      </c>
      <c r="G418" s="740">
        <f t="shared" si="12"/>
        <v>100</v>
      </c>
      <c r="H418" s="741">
        <v>80</v>
      </c>
      <c r="I418" s="740">
        <f t="shared" si="13"/>
        <v>20</v>
      </c>
    </row>
    <row r="419" spans="1:9" s="110" customFormat="1" ht="15">
      <c r="A419" s="98">
        <v>411</v>
      </c>
      <c r="B419" s="561" t="s">
        <v>2561</v>
      </c>
      <c r="C419" s="561" t="s">
        <v>4330</v>
      </c>
      <c r="D419" s="569" t="s">
        <v>4289</v>
      </c>
      <c r="E419" s="739" t="s">
        <v>828</v>
      </c>
      <c r="F419" s="739" t="s">
        <v>333</v>
      </c>
      <c r="G419" s="740">
        <f t="shared" si="12"/>
        <v>100</v>
      </c>
      <c r="H419" s="741">
        <v>80</v>
      </c>
      <c r="I419" s="740">
        <f t="shared" si="13"/>
        <v>20</v>
      </c>
    </row>
    <row r="420" spans="1:9" s="110" customFormat="1" ht="15">
      <c r="A420" s="98">
        <v>412</v>
      </c>
      <c r="B420" s="561" t="s">
        <v>869</v>
      </c>
      <c r="C420" s="561" t="s">
        <v>4331</v>
      </c>
      <c r="D420" s="569" t="s">
        <v>4290</v>
      </c>
      <c r="E420" s="739" t="s">
        <v>828</v>
      </c>
      <c r="F420" s="739" t="s">
        <v>333</v>
      </c>
      <c r="G420" s="740">
        <f t="shared" si="12"/>
        <v>100</v>
      </c>
      <c r="H420" s="741">
        <v>80</v>
      </c>
      <c r="I420" s="740">
        <f t="shared" si="13"/>
        <v>20</v>
      </c>
    </row>
    <row r="421" spans="1:9" s="110" customFormat="1" ht="15">
      <c r="A421" s="98">
        <v>413</v>
      </c>
      <c r="B421" s="561" t="s">
        <v>926</v>
      </c>
      <c r="C421" s="561" t="s">
        <v>4329</v>
      </c>
      <c r="D421" s="569" t="s">
        <v>4291</v>
      </c>
      <c r="E421" s="739" t="s">
        <v>828</v>
      </c>
      <c r="F421" s="739" t="s">
        <v>333</v>
      </c>
      <c r="G421" s="740">
        <f t="shared" si="12"/>
        <v>100</v>
      </c>
      <c r="H421" s="741">
        <v>80</v>
      </c>
      <c r="I421" s="740">
        <f t="shared" si="13"/>
        <v>20</v>
      </c>
    </row>
    <row r="422" spans="1:9" s="110" customFormat="1" ht="15">
      <c r="A422" s="98">
        <v>414</v>
      </c>
      <c r="B422" s="561" t="s">
        <v>835</v>
      </c>
      <c r="C422" s="561" t="s">
        <v>971</v>
      </c>
      <c r="D422" s="569" t="s">
        <v>4292</v>
      </c>
      <c r="E422" s="739" t="s">
        <v>828</v>
      </c>
      <c r="F422" s="739" t="s">
        <v>333</v>
      </c>
      <c r="G422" s="740">
        <f t="shared" si="12"/>
        <v>100</v>
      </c>
      <c r="H422" s="741">
        <v>80</v>
      </c>
      <c r="I422" s="740">
        <f t="shared" si="13"/>
        <v>20</v>
      </c>
    </row>
    <row r="423" spans="1:9" s="110" customFormat="1" ht="15">
      <c r="A423" s="98">
        <v>415</v>
      </c>
      <c r="B423" s="561" t="s">
        <v>2886</v>
      </c>
      <c r="C423" s="561" t="s">
        <v>2481</v>
      </c>
      <c r="D423" s="569" t="s">
        <v>4293</v>
      </c>
      <c r="E423" s="739" t="s">
        <v>828</v>
      </c>
      <c r="F423" s="739" t="s">
        <v>333</v>
      </c>
      <c r="G423" s="740">
        <f t="shared" si="12"/>
        <v>100</v>
      </c>
      <c r="H423" s="741">
        <v>80</v>
      </c>
      <c r="I423" s="740">
        <f t="shared" si="13"/>
        <v>20</v>
      </c>
    </row>
    <row r="424" spans="1:9" s="110" customFormat="1" ht="15">
      <c r="A424" s="98">
        <v>416</v>
      </c>
      <c r="B424" s="561" t="s">
        <v>916</v>
      </c>
      <c r="C424" s="561" t="s">
        <v>1358</v>
      </c>
      <c r="D424" s="569" t="s">
        <v>4294</v>
      </c>
      <c r="E424" s="739" t="s">
        <v>828</v>
      </c>
      <c r="F424" s="739" t="s">
        <v>333</v>
      </c>
      <c r="G424" s="740">
        <f t="shared" si="12"/>
        <v>100</v>
      </c>
      <c r="H424" s="741">
        <v>80</v>
      </c>
      <c r="I424" s="740">
        <f t="shared" si="13"/>
        <v>20</v>
      </c>
    </row>
    <row r="425" spans="1:9" s="110" customFormat="1" ht="15">
      <c r="A425" s="98">
        <v>417</v>
      </c>
      <c r="B425" s="561" t="s">
        <v>841</v>
      </c>
      <c r="C425" s="561" t="s">
        <v>4245</v>
      </c>
      <c r="D425" s="569" t="s">
        <v>4295</v>
      </c>
      <c r="E425" s="739" t="s">
        <v>828</v>
      </c>
      <c r="F425" s="739" t="s">
        <v>333</v>
      </c>
      <c r="G425" s="740">
        <f t="shared" si="12"/>
        <v>100</v>
      </c>
      <c r="H425" s="741">
        <v>80</v>
      </c>
      <c r="I425" s="740">
        <f t="shared" si="13"/>
        <v>20</v>
      </c>
    </row>
    <row r="426" spans="1:9" s="110" customFormat="1" ht="15">
      <c r="A426" s="98">
        <v>418</v>
      </c>
      <c r="B426" s="561" t="s">
        <v>901</v>
      </c>
      <c r="C426" s="561" t="s">
        <v>955</v>
      </c>
      <c r="D426" s="569" t="s">
        <v>4296</v>
      </c>
      <c r="E426" s="739" t="s">
        <v>828</v>
      </c>
      <c r="F426" s="739" t="s">
        <v>333</v>
      </c>
      <c r="G426" s="740">
        <f t="shared" si="12"/>
        <v>100</v>
      </c>
      <c r="H426" s="741">
        <v>80</v>
      </c>
      <c r="I426" s="740">
        <f t="shared" si="13"/>
        <v>20</v>
      </c>
    </row>
    <row r="427" spans="1:9" s="110" customFormat="1" ht="15">
      <c r="A427" s="98">
        <v>419</v>
      </c>
      <c r="B427" s="561" t="s">
        <v>2348</v>
      </c>
      <c r="C427" s="561" t="s">
        <v>4322</v>
      </c>
      <c r="D427" s="569" t="s">
        <v>4297</v>
      </c>
      <c r="E427" s="739" t="s">
        <v>828</v>
      </c>
      <c r="F427" s="739" t="s">
        <v>333</v>
      </c>
      <c r="G427" s="740">
        <f t="shared" si="12"/>
        <v>100</v>
      </c>
      <c r="H427" s="741">
        <v>80</v>
      </c>
      <c r="I427" s="740">
        <f t="shared" si="13"/>
        <v>20</v>
      </c>
    </row>
    <row r="428" spans="1:9" s="110" customFormat="1" ht="15">
      <c r="A428" s="98">
        <v>420</v>
      </c>
      <c r="B428" s="561" t="s">
        <v>4332</v>
      </c>
      <c r="C428" s="561" t="s">
        <v>2481</v>
      </c>
      <c r="D428" s="569" t="s">
        <v>4298</v>
      </c>
      <c r="E428" s="739" t="s">
        <v>828</v>
      </c>
      <c r="F428" s="739" t="s">
        <v>333</v>
      </c>
      <c r="G428" s="740">
        <f t="shared" si="12"/>
        <v>100</v>
      </c>
      <c r="H428" s="741">
        <v>80</v>
      </c>
      <c r="I428" s="740">
        <f t="shared" si="13"/>
        <v>20</v>
      </c>
    </row>
    <row r="429" spans="1:9" s="110" customFormat="1" ht="15">
      <c r="A429" s="98">
        <v>421</v>
      </c>
      <c r="B429" s="561" t="s">
        <v>2253</v>
      </c>
      <c r="C429" s="561" t="s">
        <v>4333</v>
      </c>
      <c r="D429" s="569" t="s">
        <v>4299</v>
      </c>
      <c r="E429" s="739" t="s">
        <v>828</v>
      </c>
      <c r="F429" s="739" t="s">
        <v>333</v>
      </c>
      <c r="G429" s="740">
        <f t="shared" si="12"/>
        <v>100</v>
      </c>
      <c r="H429" s="741">
        <v>80</v>
      </c>
      <c r="I429" s="740">
        <f t="shared" si="13"/>
        <v>20</v>
      </c>
    </row>
    <row r="430" spans="1:9" s="110" customFormat="1" ht="15">
      <c r="A430" s="98">
        <v>422</v>
      </c>
      <c r="B430" s="561" t="s">
        <v>4201</v>
      </c>
      <c r="C430" s="561" t="s">
        <v>4031</v>
      </c>
      <c r="D430" s="569" t="s">
        <v>4300</v>
      </c>
      <c r="E430" s="739" t="s">
        <v>828</v>
      </c>
      <c r="F430" s="739" t="s">
        <v>333</v>
      </c>
      <c r="G430" s="740">
        <f t="shared" si="12"/>
        <v>100</v>
      </c>
      <c r="H430" s="741">
        <v>80</v>
      </c>
      <c r="I430" s="740">
        <f t="shared" si="13"/>
        <v>20</v>
      </c>
    </row>
    <row r="431" spans="1:9" s="110" customFormat="1" ht="15">
      <c r="A431" s="98">
        <v>423</v>
      </c>
      <c r="B431" s="561" t="s">
        <v>2608</v>
      </c>
      <c r="C431" s="561" t="s">
        <v>947</v>
      </c>
      <c r="D431" s="569" t="s">
        <v>4301</v>
      </c>
      <c r="E431" s="739" t="s">
        <v>828</v>
      </c>
      <c r="F431" s="739" t="s">
        <v>333</v>
      </c>
      <c r="G431" s="740">
        <f t="shared" si="12"/>
        <v>100</v>
      </c>
      <c r="H431" s="741">
        <v>80</v>
      </c>
      <c r="I431" s="740">
        <f t="shared" si="13"/>
        <v>20</v>
      </c>
    </row>
    <row r="432" spans="1:9" s="110" customFormat="1" ht="15">
      <c r="A432" s="98">
        <v>424</v>
      </c>
      <c r="B432" s="561" t="s">
        <v>1130</v>
      </c>
      <c r="C432" s="561" t="s">
        <v>4334</v>
      </c>
      <c r="D432" s="569" t="s">
        <v>4302</v>
      </c>
      <c r="E432" s="739" t="s">
        <v>828</v>
      </c>
      <c r="F432" s="739" t="s">
        <v>333</v>
      </c>
      <c r="G432" s="740">
        <f t="shared" si="12"/>
        <v>100</v>
      </c>
      <c r="H432" s="741">
        <v>80</v>
      </c>
      <c r="I432" s="740">
        <f t="shared" si="13"/>
        <v>20</v>
      </c>
    </row>
    <row r="433" spans="1:9" s="110" customFormat="1" ht="15">
      <c r="A433" s="98">
        <v>425</v>
      </c>
      <c r="B433" s="561" t="s">
        <v>890</v>
      </c>
      <c r="C433" s="561" t="s">
        <v>2481</v>
      </c>
      <c r="D433" s="569" t="s">
        <v>4303</v>
      </c>
      <c r="E433" s="739" t="s">
        <v>828</v>
      </c>
      <c r="F433" s="739" t="s">
        <v>333</v>
      </c>
      <c r="G433" s="740">
        <f t="shared" si="12"/>
        <v>100</v>
      </c>
      <c r="H433" s="741">
        <v>80</v>
      </c>
      <c r="I433" s="740">
        <f t="shared" si="13"/>
        <v>20</v>
      </c>
    </row>
    <row r="434" spans="1:9" s="110" customFormat="1" ht="15">
      <c r="A434" s="98">
        <v>426</v>
      </c>
      <c r="B434" s="561" t="s">
        <v>4335</v>
      </c>
      <c r="C434" s="561" t="s">
        <v>4146</v>
      </c>
      <c r="D434" s="569" t="s">
        <v>4304</v>
      </c>
      <c r="E434" s="739" t="s">
        <v>828</v>
      </c>
      <c r="F434" s="739" t="s">
        <v>333</v>
      </c>
      <c r="G434" s="740">
        <f t="shared" si="12"/>
        <v>100</v>
      </c>
      <c r="H434" s="741">
        <v>80</v>
      </c>
      <c r="I434" s="740">
        <f t="shared" si="13"/>
        <v>20</v>
      </c>
    </row>
    <row r="435" spans="1:9" s="110" customFormat="1" ht="15">
      <c r="A435" s="98">
        <v>427</v>
      </c>
      <c r="B435" s="561" t="s">
        <v>3615</v>
      </c>
      <c r="C435" s="561" t="s">
        <v>4336</v>
      </c>
      <c r="D435" s="569" t="s">
        <v>4305</v>
      </c>
      <c r="E435" s="739" t="s">
        <v>828</v>
      </c>
      <c r="F435" s="739" t="s">
        <v>333</v>
      </c>
      <c r="G435" s="740">
        <f t="shared" si="12"/>
        <v>100</v>
      </c>
      <c r="H435" s="741">
        <v>80</v>
      </c>
      <c r="I435" s="740">
        <f t="shared" si="13"/>
        <v>20</v>
      </c>
    </row>
    <row r="436" spans="1:9" s="110" customFormat="1" ht="15">
      <c r="A436" s="98">
        <v>428</v>
      </c>
      <c r="B436" s="561" t="s">
        <v>1045</v>
      </c>
      <c r="C436" s="561" t="s">
        <v>4337</v>
      </c>
      <c r="D436" s="569" t="s">
        <v>4306</v>
      </c>
      <c r="E436" s="739" t="s">
        <v>828</v>
      </c>
      <c r="F436" s="739" t="s">
        <v>333</v>
      </c>
      <c r="G436" s="740">
        <f t="shared" si="12"/>
        <v>100</v>
      </c>
      <c r="H436" s="741">
        <v>80</v>
      </c>
      <c r="I436" s="740">
        <f t="shared" si="13"/>
        <v>20</v>
      </c>
    </row>
    <row r="437" spans="1:9" s="110" customFormat="1" ht="15">
      <c r="A437" s="98">
        <v>429</v>
      </c>
      <c r="B437" s="561" t="s">
        <v>1628</v>
      </c>
      <c r="C437" s="561" t="s">
        <v>4312</v>
      </c>
      <c r="D437" s="569" t="s">
        <v>4307</v>
      </c>
      <c r="E437" s="739" t="s">
        <v>828</v>
      </c>
      <c r="F437" s="739" t="s">
        <v>333</v>
      </c>
      <c r="G437" s="740">
        <f t="shared" si="12"/>
        <v>100</v>
      </c>
      <c r="H437" s="741">
        <v>80</v>
      </c>
      <c r="I437" s="740">
        <f t="shared" si="13"/>
        <v>20</v>
      </c>
    </row>
    <row r="438" spans="1:9" s="110" customFormat="1" ht="15">
      <c r="A438" s="98">
        <v>430</v>
      </c>
      <c r="B438" s="561" t="s">
        <v>1260</v>
      </c>
      <c r="C438" s="561" t="s">
        <v>4338</v>
      </c>
      <c r="D438" s="569" t="s">
        <v>4308</v>
      </c>
      <c r="E438" s="739" t="s">
        <v>828</v>
      </c>
      <c r="F438" s="739" t="s">
        <v>333</v>
      </c>
      <c r="G438" s="740">
        <f t="shared" si="12"/>
        <v>100</v>
      </c>
      <c r="H438" s="741">
        <v>80</v>
      </c>
      <c r="I438" s="740">
        <f t="shared" si="13"/>
        <v>20</v>
      </c>
    </row>
    <row r="439" spans="1:9" s="110" customFormat="1" ht="15">
      <c r="A439" s="98">
        <v>431</v>
      </c>
      <c r="B439" s="592" t="s">
        <v>3358</v>
      </c>
      <c r="C439" s="592" t="s">
        <v>4372</v>
      </c>
      <c r="D439" s="568" t="s">
        <v>4339</v>
      </c>
      <c r="E439" s="739" t="s">
        <v>828</v>
      </c>
      <c r="F439" s="739" t="s">
        <v>333</v>
      </c>
      <c r="G439" s="740">
        <f t="shared" si="12"/>
        <v>150</v>
      </c>
      <c r="H439" s="741">
        <v>120</v>
      </c>
      <c r="I439" s="740">
        <f t="shared" si="13"/>
        <v>30</v>
      </c>
    </row>
    <row r="440" spans="1:9" s="110" customFormat="1" ht="15">
      <c r="A440" s="98">
        <v>432</v>
      </c>
      <c r="B440" s="561" t="s">
        <v>3747</v>
      </c>
      <c r="C440" s="561" t="s">
        <v>1588</v>
      </c>
      <c r="D440" s="746" t="s">
        <v>4340</v>
      </c>
      <c r="E440" s="739" t="s">
        <v>828</v>
      </c>
      <c r="F440" s="739" t="s">
        <v>333</v>
      </c>
      <c r="G440" s="740">
        <f t="shared" si="12"/>
        <v>100</v>
      </c>
      <c r="H440" s="741">
        <v>80</v>
      </c>
      <c r="I440" s="740">
        <f t="shared" si="13"/>
        <v>20</v>
      </c>
    </row>
    <row r="441" spans="1:9" s="110" customFormat="1" ht="15">
      <c r="A441" s="98">
        <v>433</v>
      </c>
      <c r="B441" s="561" t="s">
        <v>1011</v>
      </c>
      <c r="C441" s="561" t="s">
        <v>4373</v>
      </c>
      <c r="D441" s="747" t="s">
        <v>4341</v>
      </c>
      <c r="E441" s="739" t="s">
        <v>828</v>
      </c>
      <c r="F441" s="739" t="s">
        <v>333</v>
      </c>
      <c r="G441" s="740">
        <f t="shared" si="12"/>
        <v>100</v>
      </c>
      <c r="H441" s="741">
        <v>80</v>
      </c>
      <c r="I441" s="740">
        <f t="shared" si="13"/>
        <v>20</v>
      </c>
    </row>
    <row r="442" spans="1:9" s="110" customFormat="1" ht="15">
      <c r="A442" s="98">
        <v>434</v>
      </c>
      <c r="B442" s="561" t="s">
        <v>843</v>
      </c>
      <c r="C442" s="561" t="s">
        <v>4374</v>
      </c>
      <c r="D442" s="569" t="s">
        <v>4342</v>
      </c>
      <c r="E442" s="739" t="s">
        <v>828</v>
      </c>
      <c r="F442" s="739" t="s">
        <v>333</v>
      </c>
      <c r="G442" s="740">
        <f t="shared" si="12"/>
        <v>100</v>
      </c>
      <c r="H442" s="741">
        <v>80</v>
      </c>
      <c r="I442" s="740">
        <f t="shared" si="13"/>
        <v>20</v>
      </c>
    </row>
    <row r="443" spans="1:9" s="110" customFormat="1" ht="15">
      <c r="A443" s="98">
        <v>435</v>
      </c>
      <c r="B443" s="561" t="s">
        <v>2791</v>
      </c>
      <c r="C443" s="561" t="s">
        <v>4375</v>
      </c>
      <c r="D443" s="569" t="s">
        <v>4343</v>
      </c>
      <c r="E443" s="739" t="s">
        <v>828</v>
      </c>
      <c r="F443" s="739" t="s">
        <v>333</v>
      </c>
      <c r="G443" s="740">
        <f t="shared" si="12"/>
        <v>100</v>
      </c>
      <c r="H443" s="741">
        <v>80</v>
      </c>
      <c r="I443" s="740">
        <f t="shared" si="13"/>
        <v>20</v>
      </c>
    </row>
    <row r="444" spans="1:9" s="110" customFormat="1" ht="15">
      <c r="A444" s="98">
        <v>436</v>
      </c>
      <c r="B444" s="561" t="s">
        <v>4376</v>
      </c>
      <c r="C444" s="561" t="s">
        <v>4377</v>
      </c>
      <c r="D444" s="569" t="s">
        <v>4344</v>
      </c>
      <c r="E444" s="739" t="s">
        <v>828</v>
      </c>
      <c r="F444" s="739" t="s">
        <v>333</v>
      </c>
      <c r="G444" s="740">
        <f t="shared" si="12"/>
        <v>100</v>
      </c>
      <c r="H444" s="741">
        <v>80</v>
      </c>
      <c r="I444" s="740">
        <f t="shared" si="13"/>
        <v>20</v>
      </c>
    </row>
    <row r="445" spans="1:9" s="110" customFormat="1" ht="15">
      <c r="A445" s="98">
        <v>437</v>
      </c>
      <c r="B445" s="561" t="s">
        <v>937</v>
      </c>
      <c r="C445" s="561" t="s">
        <v>2726</v>
      </c>
      <c r="D445" s="569" t="s">
        <v>4345</v>
      </c>
      <c r="E445" s="739" t="s">
        <v>828</v>
      </c>
      <c r="F445" s="739" t="s">
        <v>333</v>
      </c>
      <c r="G445" s="740">
        <f t="shared" si="12"/>
        <v>100</v>
      </c>
      <c r="H445" s="741">
        <v>80</v>
      </c>
      <c r="I445" s="740">
        <f t="shared" si="13"/>
        <v>20</v>
      </c>
    </row>
    <row r="446" spans="1:9" s="110" customFormat="1" ht="15">
      <c r="A446" s="98">
        <v>438</v>
      </c>
      <c r="B446" s="561" t="s">
        <v>2680</v>
      </c>
      <c r="C446" s="561" t="s">
        <v>4378</v>
      </c>
      <c r="D446" s="569" t="s">
        <v>4346</v>
      </c>
      <c r="E446" s="739" t="s">
        <v>828</v>
      </c>
      <c r="F446" s="739" t="s">
        <v>333</v>
      </c>
      <c r="G446" s="740">
        <f t="shared" si="12"/>
        <v>100</v>
      </c>
      <c r="H446" s="741">
        <v>80</v>
      </c>
      <c r="I446" s="740">
        <f t="shared" si="13"/>
        <v>20</v>
      </c>
    </row>
    <row r="447" spans="1:9" s="110" customFormat="1" ht="15">
      <c r="A447" s="98">
        <v>439</v>
      </c>
      <c r="B447" s="561" t="s">
        <v>1908</v>
      </c>
      <c r="C447" s="561" t="s">
        <v>4379</v>
      </c>
      <c r="D447" s="569" t="s">
        <v>4347</v>
      </c>
      <c r="E447" s="739" t="s">
        <v>828</v>
      </c>
      <c r="F447" s="739" t="s">
        <v>333</v>
      </c>
      <c r="G447" s="740">
        <f t="shared" si="12"/>
        <v>100</v>
      </c>
      <c r="H447" s="741">
        <v>80</v>
      </c>
      <c r="I447" s="740">
        <f t="shared" si="13"/>
        <v>20</v>
      </c>
    </row>
    <row r="448" spans="1:9" s="110" customFormat="1" ht="15">
      <c r="A448" s="98">
        <v>440</v>
      </c>
      <c r="B448" s="561" t="s">
        <v>949</v>
      </c>
      <c r="C448" s="561" t="s">
        <v>4380</v>
      </c>
      <c r="D448" s="569" t="s">
        <v>4348</v>
      </c>
      <c r="E448" s="739" t="s">
        <v>828</v>
      </c>
      <c r="F448" s="739" t="s">
        <v>333</v>
      </c>
      <c r="G448" s="740">
        <f t="shared" si="12"/>
        <v>100</v>
      </c>
      <c r="H448" s="741">
        <v>80</v>
      </c>
      <c r="I448" s="740">
        <f t="shared" si="13"/>
        <v>20</v>
      </c>
    </row>
    <row r="449" spans="1:9" s="110" customFormat="1" ht="15">
      <c r="A449" s="98">
        <v>441</v>
      </c>
      <c r="B449" s="561" t="s">
        <v>4381</v>
      </c>
      <c r="C449" s="561" t="s">
        <v>1904</v>
      </c>
      <c r="D449" s="569" t="s">
        <v>4349</v>
      </c>
      <c r="E449" s="739" t="s">
        <v>828</v>
      </c>
      <c r="F449" s="739" t="s">
        <v>333</v>
      </c>
      <c r="G449" s="740">
        <f t="shared" si="12"/>
        <v>100</v>
      </c>
      <c r="H449" s="741">
        <v>80</v>
      </c>
      <c r="I449" s="740">
        <f t="shared" si="13"/>
        <v>20</v>
      </c>
    </row>
    <row r="450" spans="1:9" s="110" customFormat="1" ht="15">
      <c r="A450" s="98">
        <v>442</v>
      </c>
      <c r="B450" s="561" t="s">
        <v>1428</v>
      </c>
      <c r="C450" s="561" t="s">
        <v>2061</v>
      </c>
      <c r="D450" s="569" t="s">
        <v>4350</v>
      </c>
      <c r="E450" s="739" t="s">
        <v>828</v>
      </c>
      <c r="F450" s="739" t="s">
        <v>333</v>
      </c>
      <c r="G450" s="740">
        <f t="shared" si="12"/>
        <v>100</v>
      </c>
      <c r="H450" s="741">
        <v>80</v>
      </c>
      <c r="I450" s="740">
        <f t="shared" si="13"/>
        <v>20</v>
      </c>
    </row>
    <row r="451" spans="1:9" s="110" customFormat="1" ht="15">
      <c r="A451" s="98">
        <v>443</v>
      </c>
      <c r="B451" s="561" t="s">
        <v>3105</v>
      </c>
      <c r="C451" s="561" t="s">
        <v>4382</v>
      </c>
      <c r="D451" s="569" t="s">
        <v>4351</v>
      </c>
      <c r="E451" s="739" t="s">
        <v>828</v>
      </c>
      <c r="F451" s="739" t="s">
        <v>333</v>
      </c>
      <c r="G451" s="740">
        <f t="shared" si="12"/>
        <v>100</v>
      </c>
      <c r="H451" s="741">
        <v>80</v>
      </c>
      <c r="I451" s="740">
        <f t="shared" si="13"/>
        <v>20</v>
      </c>
    </row>
    <row r="452" spans="1:9" s="110" customFormat="1" ht="15">
      <c r="A452" s="98">
        <v>444</v>
      </c>
      <c r="B452" s="561" t="s">
        <v>859</v>
      </c>
      <c r="C452" s="561" t="s">
        <v>2604</v>
      </c>
      <c r="D452" s="569" t="s">
        <v>4352</v>
      </c>
      <c r="E452" s="739" t="s">
        <v>828</v>
      </c>
      <c r="F452" s="739" t="s">
        <v>333</v>
      </c>
      <c r="G452" s="740">
        <f t="shared" si="12"/>
        <v>100</v>
      </c>
      <c r="H452" s="741">
        <v>80</v>
      </c>
      <c r="I452" s="740">
        <f t="shared" si="13"/>
        <v>20</v>
      </c>
    </row>
    <row r="453" spans="1:9" s="110" customFormat="1" ht="15">
      <c r="A453" s="98">
        <v>445</v>
      </c>
      <c r="B453" s="561" t="s">
        <v>4383</v>
      </c>
      <c r="C453" s="561" t="s">
        <v>4384</v>
      </c>
      <c r="D453" s="569" t="s">
        <v>4353</v>
      </c>
      <c r="E453" s="739" t="s">
        <v>828</v>
      </c>
      <c r="F453" s="739" t="s">
        <v>333</v>
      </c>
      <c r="G453" s="740">
        <f t="shared" si="12"/>
        <v>100</v>
      </c>
      <c r="H453" s="741">
        <v>80</v>
      </c>
      <c r="I453" s="740">
        <f t="shared" si="13"/>
        <v>20</v>
      </c>
    </row>
    <row r="454" spans="1:9" s="110" customFormat="1" ht="15">
      <c r="A454" s="98">
        <v>446</v>
      </c>
      <c r="B454" s="561" t="s">
        <v>2241</v>
      </c>
      <c r="C454" s="561" t="s">
        <v>4385</v>
      </c>
      <c r="D454" s="569" t="s">
        <v>4354</v>
      </c>
      <c r="E454" s="739" t="s">
        <v>828</v>
      </c>
      <c r="F454" s="739" t="s">
        <v>333</v>
      </c>
      <c r="G454" s="740">
        <f t="shared" si="12"/>
        <v>100</v>
      </c>
      <c r="H454" s="741">
        <v>80</v>
      </c>
      <c r="I454" s="740">
        <f t="shared" si="13"/>
        <v>20</v>
      </c>
    </row>
    <row r="455" spans="1:9" s="110" customFormat="1" ht="15">
      <c r="A455" s="98">
        <v>447</v>
      </c>
      <c r="B455" s="561" t="s">
        <v>1260</v>
      </c>
      <c r="C455" s="561" t="s">
        <v>4386</v>
      </c>
      <c r="D455" s="569" t="s">
        <v>4355</v>
      </c>
      <c r="E455" s="739" t="s">
        <v>828</v>
      </c>
      <c r="F455" s="739" t="s">
        <v>333</v>
      </c>
      <c r="G455" s="740">
        <f t="shared" si="12"/>
        <v>100</v>
      </c>
      <c r="H455" s="741">
        <v>80</v>
      </c>
      <c r="I455" s="740">
        <f t="shared" si="13"/>
        <v>20</v>
      </c>
    </row>
    <row r="456" spans="1:9" s="110" customFormat="1" ht="15">
      <c r="A456" s="98">
        <v>448</v>
      </c>
      <c r="B456" s="561" t="s">
        <v>4387</v>
      </c>
      <c r="C456" s="561" t="s">
        <v>4388</v>
      </c>
      <c r="D456" s="569" t="s">
        <v>4356</v>
      </c>
      <c r="E456" s="739" t="s">
        <v>828</v>
      </c>
      <c r="F456" s="739" t="s">
        <v>333</v>
      </c>
      <c r="G456" s="740">
        <f t="shared" si="12"/>
        <v>100</v>
      </c>
      <c r="H456" s="741">
        <v>80</v>
      </c>
      <c r="I456" s="740">
        <f t="shared" si="13"/>
        <v>20</v>
      </c>
    </row>
    <row r="457" spans="1:9" s="110" customFormat="1" ht="15">
      <c r="A457" s="98">
        <v>449</v>
      </c>
      <c r="B457" s="561" t="s">
        <v>2551</v>
      </c>
      <c r="C457" s="561" t="s">
        <v>1530</v>
      </c>
      <c r="D457" s="569" t="s">
        <v>4357</v>
      </c>
      <c r="E457" s="739" t="s">
        <v>828</v>
      </c>
      <c r="F457" s="739" t="s">
        <v>333</v>
      </c>
      <c r="G457" s="740">
        <f t="shared" si="12"/>
        <v>100</v>
      </c>
      <c r="H457" s="741">
        <v>80</v>
      </c>
      <c r="I457" s="740">
        <f t="shared" si="13"/>
        <v>20</v>
      </c>
    </row>
    <row r="458" spans="1:9" s="110" customFormat="1" ht="15">
      <c r="A458" s="98">
        <v>450</v>
      </c>
      <c r="B458" s="561" t="s">
        <v>4389</v>
      </c>
      <c r="C458" s="561" t="s">
        <v>4390</v>
      </c>
      <c r="D458" s="569" t="s">
        <v>4358</v>
      </c>
      <c r="E458" s="739" t="s">
        <v>828</v>
      </c>
      <c r="F458" s="739" t="s">
        <v>333</v>
      </c>
      <c r="G458" s="740">
        <f t="shared" si="12"/>
        <v>100</v>
      </c>
      <c r="H458" s="741">
        <v>80</v>
      </c>
      <c r="I458" s="740">
        <f t="shared" si="13"/>
        <v>20</v>
      </c>
    </row>
    <row r="459" spans="1:9" s="110" customFormat="1" ht="15">
      <c r="A459" s="98">
        <v>451</v>
      </c>
      <c r="B459" s="561" t="s">
        <v>4376</v>
      </c>
      <c r="C459" s="561" t="s">
        <v>4331</v>
      </c>
      <c r="D459" s="569" t="s">
        <v>4359</v>
      </c>
      <c r="E459" s="739" t="s">
        <v>828</v>
      </c>
      <c r="F459" s="739" t="s">
        <v>333</v>
      </c>
      <c r="G459" s="740">
        <f t="shared" si="12"/>
        <v>100</v>
      </c>
      <c r="H459" s="741">
        <v>80</v>
      </c>
      <c r="I459" s="740">
        <f t="shared" si="13"/>
        <v>20</v>
      </c>
    </row>
    <row r="460" spans="1:9" s="110" customFormat="1" ht="15">
      <c r="A460" s="98">
        <v>452</v>
      </c>
      <c r="B460" s="561" t="s">
        <v>1994</v>
      </c>
      <c r="C460" s="561" t="s">
        <v>4391</v>
      </c>
      <c r="D460" s="569" t="s">
        <v>4360</v>
      </c>
      <c r="E460" s="739" t="s">
        <v>828</v>
      </c>
      <c r="F460" s="739" t="s">
        <v>333</v>
      </c>
      <c r="G460" s="740">
        <f t="shared" si="12"/>
        <v>100</v>
      </c>
      <c r="H460" s="741">
        <v>80</v>
      </c>
      <c r="I460" s="740">
        <f t="shared" si="13"/>
        <v>20</v>
      </c>
    </row>
    <row r="461" spans="1:9" s="110" customFormat="1" ht="15">
      <c r="A461" s="98">
        <v>453</v>
      </c>
      <c r="B461" s="561" t="s">
        <v>4392</v>
      </c>
      <c r="C461" s="561" t="s">
        <v>4372</v>
      </c>
      <c r="D461" s="569" t="s">
        <v>4361</v>
      </c>
      <c r="E461" s="739" t="s">
        <v>828</v>
      </c>
      <c r="F461" s="739" t="s">
        <v>333</v>
      </c>
      <c r="G461" s="740">
        <f t="shared" si="12"/>
        <v>100</v>
      </c>
      <c r="H461" s="741">
        <v>80</v>
      </c>
      <c r="I461" s="740">
        <f t="shared" si="13"/>
        <v>20</v>
      </c>
    </row>
    <row r="462" spans="1:9" s="110" customFormat="1" ht="15">
      <c r="A462" s="98">
        <v>454</v>
      </c>
      <c r="B462" s="561" t="s">
        <v>3162</v>
      </c>
      <c r="C462" s="561" t="s">
        <v>4393</v>
      </c>
      <c r="D462" s="569" t="s">
        <v>4362</v>
      </c>
      <c r="E462" s="739" t="s">
        <v>828</v>
      </c>
      <c r="F462" s="739" t="s">
        <v>333</v>
      </c>
      <c r="G462" s="740">
        <f t="shared" si="12"/>
        <v>100</v>
      </c>
      <c r="H462" s="741">
        <v>80</v>
      </c>
      <c r="I462" s="740">
        <f t="shared" si="13"/>
        <v>20</v>
      </c>
    </row>
    <row r="463" spans="1:9" s="110" customFormat="1" ht="15">
      <c r="A463" s="98">
        <v>455</v>
      </c>
      <c r="B463" s="561" t="s">
        <v>4394</v>
      </c>
      <c r="C463" s="561" t="s">
        <v>4395</v>
      </c>
      <c r="D463" s="569" t="s">
        <v>4363</v>
      </c>
      <c r="E463" s="739" t="s">
        <v>828</v>
      </c>
      <c r="F463" s="739" t="s">
        <v>333</v>
      </c>
      <c r="G463" s="740">
        <f t="shared" si="12"/>
        <v>100</v>
      </c>
      <c r="H463" s="741">
        <v>80</v>
      </c>
      <c r="I463" s="740">
        <f t="shared" si="13"/>
        <v>20</v>
      </c>
    </row>
    <row r="464" spans="1:9" s="110" customFormat="1" ht="15">
      <c r="A464" s="98">
        <v>456</v>
      </c>
      <c r="B464" s="561" t="s">
        <v>1199</v>
      </c>
      <c r="C464" s="561" t="s">
        <v>4396</v>
      </c>
      <c r="D464" s="569" t="s">
        <v>4364</v>
      </c>
      <c r="E464" s="739" t="s">
        <v>828</v>
      </c>
      <c r="F464" s="739" t="s">
        <v>333</v>
      </c>
      <c r="G464" s="740">
        <f t="shared" si="12"/>
        <v>100</v>
      </c>
      <c r="H464" s="741">
        <v>80</v>
      </c>
      <c r="I464" s="740">
        <f t="shared" si="13"/>
        <v>20</v>
      </c>
    </row>
    <row r="465" spans="1:9" s="110" customFormat="1" ht="15">
      <c r="A465" s="98">
        <v>457</v>
      </c>
      <c r="B465" s="561" t="s">
        <v>1820</v>
      </c>
      <c r="C465" s="561" t="s">
        <v>4397</v>
      </c>
      <c r="D465" s="569" t="s">
        <v>4365</v>
      </c>
      <c r="E465" s="739" t="s">
        <v>828</v>
      </c>
      <c r="F465" s="739" t="s">
        <v>333</v>
      </c>
      <c r="G465" s="740">
        <f t="shared" si="12"/>
        <v>100</v>
      </c>
      <c r="H465" s="741">
        <v>80</v>
      </c>
      <c r="I465" s="740">
        <f t="shared" si="13"/>
        <v>20</v>
      </c>
    </row>
    <row r="466" spans="1:9" s="110" customFormat="1" ht="15">
      <c r="A466" s="98">
        <v>458</v>
      </c>
      <c r="B466" s="561" t="s">
        <v>4398</v>
      </c>
      <c r="C466" s="561" t="s">
        <v>4334</v>
      </c>
      <c r="D466" s="569" t="s">
        <v>4366</v>
      </c>
      <c r="E466" s="739" t="s">
        <v>828</v>
      </c>
      <c r="F466" s="739" t="s">
        <v>333</v>
      </c>
      <c r="G466" s="740">
        <f t="shared" si="12"/>
        <v>100</v>
      </c>
      <c r="H466" s="741">
        <v>80</v>
      </c>
      <c r="I466" s="740">
        <f t="shared" si="13"/>
        <v>20</v>
      </c>
    </row>
    <row r="467" spans="1:9" s="110" customFormat="1" ht="15">
      <c r="A467" s="98">
        <v>459</v>
      </c>
      <c r="B467" s="561" t="s">
        <v>4399</v>
      </c>
      <c r="C467" s="561" t="s">
        <v>4400</v>
      </c>
      <c r="D467" s="569" t="s">
        <v>4367</v>
      </c>
      <c r="E467" s="739" t="s">
        <v>828</v>
      </c>
      <c r="F467" s="739" t="s">
        <v>333</v>
      </c>
      <c r="G467" s="740">
        <f t="shared" si="12"/>
        <v>100</v>
      </c>
      <c r="H467" s="741">
        <v>80</v>
      </c>
      <c r="I467" s="740">
        <f t="shared" si="13"/>
        <v>20</v>
      </c>
    </row>
    <row r="468" spans="1:9" s="110" customFormat="1" ht="15">
      <c r="A468" s="98">
        <v>460</v>
      </c>
      <c r="B468" s="561" t="s">
        <v>4401</v>
      </c>
      <c r="C468" s="561" t="s">
        <v>4402</v>
      </c>
      <c r="D468" s="569" t="s">
        <v>4368</v>
      </c>
      <c r="E468" s="739" t="s">
        <v>828</v>
      </c>
      <c r="F468" s="739" t="s">
        <v>333</v>
      </c>
      <c r="G468" s="740">
        <f t="shared" si="12"/>
        <v>100</v>
      </c>
      <c r="H468" s="741">
        <v>80</v>
      </c>
      <c r="I468" s="740">
        <f t="shared" si="13"/>
        <v>20</v>
      </c>
    </row>
    <row r="469" spans="1:9" s="110" customFormat="1" ht="15">
      <c r="A469" s="98">
        <v>461</v>
      </c>
      <c r="B469" s="561" t="s">
        <v>3241</v>
      </c>
      <c r="C469" s="561" t="s">
        <v>4330</v>
      </c>
      <c r="D469" s="569" t="s">
        <v>4369</v>
      </c>
      <c r="E469" s="739" t="s">
        <v>828</v>
      </c>
      <c r="F469" s="739" t="s">
        <v>333</v>
      </c>
      <c r="G469" s="740">
        <f t="shared" si="12"/>
        <v>100</v>
      </c>
      <c r="H469" s="741">
        <v>80</v>
      </c>
      <c r="I469" s="740">
        <f t="shared" si="13"/>
        <v>20</v>
      </c>
    </row>
    <row r="470" spans="1:9" s="110" customFormat="1" ht="15">
      <c r="A470" s="98">
        <v>462</v>
      </c>
      <c r="B470" s="561" t="s">
        <v>1498</v>
      </c>
      <c r="C470" s="561" t="s">
        <v>3244</v>
      </c>
      <c r="D470" s="569" t="s">
        <v>4370</v>
      </c>
      <c r="E470" s="739" t="s">
        <v>828</v>
      </c>
      <c r="F470" s="739" t="s">
        <v>333</v>
      </c>
      <c r="G470" s="740">
        <f t="shared" si="12"/>
        <v>100</v>
      </c>
      <c r="H470" s="741">
        <v>80</v>
      </c>
      <c r="I470" s="740">
        <f t="shared" si="13"/>
        <v>20</v>
      </c>
    </row>
    <row r="471" spans="1:9" s="110" customFormat="1" ht="15">
      <c r="A471" s="98">
        <v>463</v>
      </c>
      <c r="B471" s="561" t="s">
        <v>1260</v>
      </c>
      <c r="C471" s="561" t="s">
        <v>2511</v>
      </c>
      <c r="D471" s="569" t="s">
        <v>4371</v>
      </c>
      <c r="E471" s="739" t="s">
        <v>828</v>
      </c>
      <c r="F471" s="739" t="s">
        <v>333</v>
      </c>
      <c r="G471" s="740">
        <f t="shared" si="12"/>
        <v>100</v>
      </c>
      <c r="H471" s="741">
        <v>80</v>
      </c>
      <c r="I471" s="740">
        <f t="shared" si="13"/>
        <v>20</v>
      </c>
    </row>
    <row r="472" spans="1:9" s="110" customFormat="1" ht="15">
      <c r="A472" s="98">
        <v>464</v>
      </c>
      <c r="B472" s="748" t="s">
        <v>2977</v>
      </c>
      <c r="C472" s="748" t="s">
        <v>4330</v>
      </c>
      <c r="D472" s="575" t="s">
        <v>4403</v>
      </c>
      <c r="E472" s="739" t="s">
        <v>828</v>
      </c>
      <c r="F472" s="739" t="s">
        <v>333</v>
      </c>
      <c r="G472" s="740">
        <f t="shared" si="12"/>
        <v>150</v>
      </c>
      <c r="H472" s="741">
        <v>120</v>
      </c>
      <c r="I472" s="740">
        <f t="shared" si="13"/>
        <v>30</v>
      </c>
    </row>
    <row r="473" spans="1:9" s="110" customFormat="1" ht="15">
      <c r="A473" s="98">
        <v>465</v>
      </c>
      <c r="B473" s="558" t="s">
        <v>4332</v>
      </c>
      <c r="C473" s="558" t="s">
        <v>4427</v>
      </c>
      <c r="D473" s="559" t="s">
        <v>4404</v>
      </c>
      <c r="E473" s="739" t="s">
        <v>828</v>
      </c>
      <c r="F473" s="739" t="s">
        <v>333</v>
      </c>
      <c r="G473" s="740">
        <f t="shared" si="12"/>
        <v>100</v>
      </c>
      <c r="H473" s="741">
        <v>80</v>
      </c>
      <c r="I473" s="740">
        <f t="shared" si="13"/>
        <v>20</v>
      </c>
    </row>
    <row r="474" spans="1:9" s="110" customFormat="1" ht="15">
      <c r="A474" s="98">
        <v>466</v>
      </c>
      <c r="B474" s="558" t="s">
        <v>2502</v>
      </c>
      <c r="C474" s="558" t="s">
        <v>4428</v>
      </c>
      <c r="D474" s="556" t="s">
        <v>4405</v>
      </c>
      <c r="E474" s="739" t="s">
        <v>828</v>
      </c>
      <c r="F474" s="739" t="s">
        <v>333</v>
      </c>
      <c r="G474" s="740">
        <f t="shared" si="12"/>
        <v>100</v>
      </c>
      <c r="H474" s="741">
        <v>80</v>
      </c>
      <c r="I474" s="740">
        <f t="shared" si="13"/>
        <v>20</v>
      </c>
    </row>
    <row r="475" spans="1:9" s="110" customFormat="1" ht="15">
      <c r="A475" s="98">
        <v>467</v>
      </c>
      <c r="B475" s="558" t="s">
        <v>4429</v>
      </c>
      <c r="C475" s="558" t="s">
        <v>4430</v>
      </c>
      <c r="D475" s="559" t="s">
        <v>4406</v>
      </c>
      <c r="E475" s="739" t="s">
        <v>828</v>
      </c>
      <c r="F475" s="739" t="s">
        <v>333</v>
      </c>
      <c r="G475" s="740">
        <f t="shared" si="12"/>
        <v>100</v>
      </c>
      <c r="H475" s="741">
        <v>80</v>
      </c>
      <c r="I475" s="740">
        <f t="shared" si="13"/>
        <v>20</v>
      </c>
    </row>
    <row r="476" spans="1:9" s="110" customFormat="1" ht="15">
      <c r="A476" s="98">
        <v>468</v>
      </c>
      <c r="B476" s="558" t="s">
        <v>1477</v>
      </c>
      <c r="C476" s="558" t="s">
        <v>4255</v>
      </c>
      <c r="D476" s="559" t="s">
        <v>4407</v>
      </c>
      <c r="E476" s="739" t="s">
        <v>828</v>
      </c>
      <c r="F476" s="739" t="s">
        <v>333</v>
      </c>
      <c r="G476" s="740">
        <f t="shared" si="12"/>
        <v>100</v>
      </c>
      <c r="H476" s="741">
        <v>80</v>
      </c>
      <c r="I476" s="740">
        <f t="shared" si="13"/>
        <v>20</v>
      </c>
    </row>
    <row r="477" spans="1:9" s="110" customFormat="1" ht="15">
      <c r="A477" s="98">
        <v>469</v>
      </c>
      <c r="B477" s="558" t="s">
        <v>4431</v>
      </c>
      <c r="C477" s="558" t="s">
        <v>4432</v>
      </c>
      <c r="D477" s="559" t="s">
        <v>4408</v>
      </c>
      <c r="E477" s="739" t="s">
        <v>828</v>
      </c>
      <c r="F477" s="739" t="s">
        <v>333</v>
      </c>
      <c r="G477" s="740">
        <f t="shared" si="12"/>
        <v>100</v>
      </c>
      <c r="H477" s="741">
        <v>80</v>
      </c>
      <c r="I477" s="740">
        <f t="shared" si="13"/>
        <v>20</v>
      </c>
    </row>
    <row r="478" spans="1:9" s="110" customFormat="1" ht="15">
      <c r="A478" s="98">
        <v>470</v>
      </c>
      <c r="B478" s="558" t="s">
        <v>907</v>
      </c>
      <c r="C478" s="558" t="s">
        <v>4433</v>
      </c>
      <c r="D478" s="559" t="s">
        <v>4409</v>
      </c>
      <c r="E478" s="739" t="s">
        <v>828</v>
      </c>
      <c r="F478" s="739" t="s">
        <v>333</v>
      </c>
      <c r="G478" s="740">
        <f t="shared" si="12"/>
        <v>100</v>
      </c>
      <c r="H478" s="741">
        <v>80</v>
      </c>
      <c r="I478" s="740">
        <f t="shared" si="13"/>
        <v>20</v>
      </c>
    </row>
    <row r="479" spans="1:9" s="110" customFormat="1" ht="15">
      <c r="A479" s="98">
        <v>471</v>
      </c>
      <c r="B479" s="558" t="s">
        <v>3192</v>
      </c>
      <c r="C479" s="558" t="s">
        <v>4434</v>
      </c>
      <c r="D479" s="559" t="s">
        <v>4410</v>
      </c>
      <c r="E479" s="739" t="s">
        <v>828</v>
      </c>
      <c r="F479" s="739" t="s">
        <v>333</v>
      </c>
      <c r="G479" s="740">
        <f t="shared" si="12"/>
        <v>100</v>
      </c>
      <c r="H479" s="741">
        <v>80</v>
      </c>
      <c r="I479" s="740">
        <f t="shared" si="13"/>
        <v>20</v>
      </c>
    </row>
    <row r="480" spans="1:9" s="110" customFormat="1" ht="15">
      <c r="A480" s="98">
        <v>472</v>
      </c>
      <c r="B480" s="558" t="s">
        <v>1329</v>
      </c>
      <c r="C480" s="558" t="s">
        <v>4435</v>
      </c>
      <c r="D480" s="559" t="s">
        <v>4411</v>
      </c>
      <c r="E480" s="739" t="s">
        <v>828</v>
      </c>
      <c r="F480" s="739" t="s">
        <v>333</v>
      </c>
      <c r="G480" s="740">
        <f t="shared" si="12"/>
        <v>100</v>
      </c>
      <c r="H480" s="741">
        <v>80</v>
      </c>
      <c r="I480" s="740">
        <f t="shared" si="13"/>
        <v>20</v>
      </c>
    </row>
    <row r="481" spans="1:9" s="110" customFormat="1" ht="15">
      <c r="A481" s="98">
        <v>473</v>
      </c>
      <c r="B481" s="558" t="s">
        <v>4436</v>
      </c>
      <c r="C481" s="558" t="s">
        <v>4435</v>
      </c>
      <c r="D481" s="559" t="s">
        <v>4412</v>
      </c>
      <c r="E481" s="739" t="s">
        <v>828</v>
      </c>
      <c r="F481" s="739" t="s">
        <v>333</v>
      </c>
      <c r="G481" s="740">
        <f t="shared" ref="G481:G544" si="14">H481/0.8</f>
        <v>100</v>
      </c>
      <c r="H481" s="741">
        <v>80</v>
      </c>
      <c r="I481" s="740">
        <f t="shared" ref="I481:I544" si="15">H481*0.25</f>
        <v>20</v>
      </c>
    </row>
    <row r="482" spans="1:9" s="110" customFormat="1" ht="15">
      <c r="A482" s="98">
        <v>474</v>
      </c>
      <c r="B482" s="558" t="s">
        <v>1491</v>
      </c>
      <c r="C482" s="558" t="s">
        <v>1505</v>
      </c>
      <c r="D482" s="559" t="s">
        <v>4413</v>
      </c>
      <c r="E482" s="739" t="s">
        <v>828</v>
      </c>
      <c r="F482" s="739" t="s">
        <v>333</v>
      </c>
      <c r="G482" s="740">
        <f t="shared" si="14"/>
        <v>100</v>
      </c>
      <c r="H482" s="741">
        <v>80</v>
      </c>
      <c r="I482" s="740">
        <f t="shared" si="15"/>
        <v>20</v>
      </c>
    </row>
    <row r="483" spans="1:9" s="110" customFormat="1" ht="15">
      <c r="A483" s="98">
        <v>475</v>
      </c>
      <c r="B483" s="558" t="s">
        <v>2851</v>
      </c>
      <c r="C483" s="558" t="s">
        <v>1745</v>
      </c>
      <c r="D483" s="559" t="s">
        <v>4414</v>
      </c>
      <c r="E483" s="739" t="s">
        <v>828</v>
      </c>
      <c r="F483" s="739" t="s">
        <v>333</v>
      </c>
      <c r="G483" s="740">
        <f t="shared" si="14"/>
        <v>100</v>
      </c>
      <c r="H483" s="741">
        <v>80</v>
      </c>
      <c r="I483" s="740">
        <f t="shared" si="15"/>
        <v>20</v>
      </c>
    </row>
    <row r="484" spans="1:9" s="110" customFormat="1" ht="15">
      <c r="A484" s="98">
        <v>476</v>
      </c>
      <c r="B484" s="558" t="s">
        <v>1419</v>
      </c>
      <c r="C484" s="558" t="s">
        <v>4437</v>
      </c>
      <c r="D484" s="559" t="s">
        <v>4415</v>
      </c>
      <c r="E484" s="739" t="s">
        <v>828</v>
      </c>
      <c r="F484" s="739" t="s">
        <v>333</v>
      </c>
      <c r="G484" s="740">
        <f t="shared" si="14"/>
        <v>100</v>
      </c>
      <c r="H484" s="741">
        <v>80</v>
      </c>
      <c r="I484" s="740">
        <f t="shared" si="15"/>
        <v>20</v>
      </c>
    </row>
    <row r="485" spans="1:9" s="110" customFormat="1" ht="15">
      <c r="A485" s="98">
        <v>477</v>
      </c>
      <c r="B485" s="558" t="s">
        <v>1409</v>
      </c>
      <c r="C485" s="558" t="s">
        <v>4438</v>
      </c>
      <c r="D485" s="559" t="s">
        <v>4416</v>
      </c>
      <c r="E485" s="739" t="s">
        <v>828</v>
      </c>
      <c r="F485" s="739" t="s">
        <v>333</v>
      </c>
      <c r="G485" s="740">
        <f t="shared" si="14"/>
        <v>100</v>
      </c>
      <c r="H485" s="741">
        <v>80</v>
      </c>
      <c r="I485" s="740">
        <f t="shared" si="15"/>
        <v>20</v>
      </c>
    </row>
    <row r="486" spans="1:9" s="110" customFormat="1" ht="15">
      <c r="A486" s="98">
        <v>478</v>
      </c>
      <c r="B486" s="558" t="s">
        <v>4439</v>
      </c>
      <c r="C486" s="558" t="s">
        <v>4440</v>
      </c>
      <c r="D486" s="559" t="s">
        <v>4417</v>
      </c>
      <c r="E486" s="739" t="s">
        <v>828</v>
      </c>
      <c r="F486" s="739" t="s">
        <v>333</v>
      </c>
      <c r="G486" s="740">
        <f t="shared" si="14"/>
        <v>100</v>
      </c>
      <c r="H486" s="741">
        <v>80</v>
      </c>
      <c r="I486" s="740">
        <f t="shared" si="15"/>
        <v>20</v>
      </c>
    </row>
    <row r="487" spans="1:9" s="110" customFormat="1" ht="15">
      <c r="A487" s="98">
        <v>479</v>
      </c>
      <c r="B487" s="558" t="s">
        <v>965</v>
      </c>
      <c r="C487" s="558" t="s">
        <v>4441</v>
      </c>
      <c r="D487" s="559" t="s">
        <v>4418</v>
      </c>
      <c r="E487" s="739" t="s">
        <v>828</v>
      </c>
      <c r="F487" s="739" t="s">
        <v>333</v>
      </c>
      <c r="G487" s="740">
        <f t="shared" si="14"/>
        <v>100</v>
      </c>
      <c r="H487" s="741">
        <v>80</v>
      </c>
      <c r="I487" s="740">
        <f t="shared" si="15"/>
        <v>20</v>
      </c>
    </row>
    <row r="488" spans="1:9" s="110" customFormat="1" ht="15">
      <c r="A488" s="98">
        <v>480</v>
      </c>
      <c r="B488" s="558" t="s">
        <v>1480</v>
      </c>
      <c r="C488" s="558" t="s">
        <v>1216</v>
      </c>
      <c r="D488" s="559" t="s">
        <v>4419</v>
      </c>
      <c r="E488" s="739" t="s">
        <v>828</v>
      </c>
      <c r="F488" s="739" t="s">
        <v>333</v>
      </c>
      <c r="G488" s="740">
        <f t="shared" si="14"/>
        <v>100</v>
      </c>
      <c r="H488" s="741">
        <v>80</v>
      </c>
      <c r="I488" s="740">
        <f t="shared" si="15"/>
        <v>20</v>
      </c>
    </row>
    <row r="489" spans="1:9" s="110" customFormat="1" ht="15">
      <c r="A489" s="98">
        <v>481</v>
      </c>
      <c r="B489" s="558" t="s">
        <v>1271</v>
      </c>
      <c r="C489" s="558" t="s">
        <v>4442</v>
      </c>
      <c r="D489" s="559" t="s">
        <v>4420</v>
      </c>
      <c r="E489" s="739" t="s">
        <v>828</v>
      </c>
      <c r="F489" s="739" t="s">
        <v>333</v>
      </c>
      <c r="G489" s="740">
        <f t="shared" si="14"/>
        <v>100</v>
      </c>
      <c r="H489" s="741">
        <v>80</v>
      </c>
      <c r="I489" s="740">
        <f t="shared" si="15"/>
        <v>20</v>
      </c>
    </row>
    <row r="490" spans="1:9" s="110" customFormat="1" ht="15">
      <c r="A490" s="98">
        <v>482</v>
      </c>
      <c r="B490" s="558" t="s">
        <v>1202</v>
      </c>
      <c r="C490" s="558" t="s">
        <v>4443</v>
      </c>
      <c r="D490" s="559" t="s">
        <v>4421</v>
      </c>
      <c r="E490" s="739" t="s">
        <v>828</v>
      </c>
      <c r="F490" s="739" t="s">
        <v>333</v>
      </c>
      <c r="G490" s="740">
        <f t="shared" si="14"/>
        <v>100</v>
      </c>
      <c r="H490" s="741">
        <v>80</v>
      </c>
      <c r="I490" s="740">
        <f t="shared" si="15"/>
        <v>20</v>
      </c>
    </row>
    <row r="491" spans="1:9" s="110" customFormat="1" ht="15">
      <c r="A491" s="98">
        <v>483</v>
      </c>
      <c r="B491" s="558" t="s">
        <v>2441</v>
      </c>
      <c r="C491" s="558" t="s">
        <v>4444</v>
      </c>
      <c r="D491" s="559" t="s">
        <v>4422</v>
      </c>
      <c r="E491" s="739" t="s">
        <v>828</v>
      </c>
      <c r="F491" s="739" t="s">
        <v>333</v>
      </c>
      <c r="G491" s="740">
        <f t="shared" si="14"/>
        <v>100</v>
      </c>
      <c r="H491" s="741">
        <v>80</v>
      </c>
      <c r="I491" s="740">
        <f t="shared" si="15"/>
        <v>20</v>
      </c>
    </row>
    <row r="492" spans="1:9" s="110" customFormat="1" ht="15">
      <c r="A492" s="98">
        <v>484</v>
      </c>
      <c r="B492" s="558" t="s">
        <v>965</v>
      </c>
      <c r="C492" s="558" t="s">
        <v>4445</v>
      </c>
      <c r="D492" s="559" t="s">
        <v>4423</v>
      </c>
      <c r="E492" s="739" t="s">
        <v>828</v>
      </c>
      <c r="F492" s="739" t="s">
        <v>333</v>
      </c>
      <c r="G492" s="740">
        <f t="shared" si="14"/>
        <v>100</v>
      </c>
      <c r="H492" s="741">
        <v>80</v>
      </c>
      <c r="I492" s="740">
        <f t="shared" si="15"/>
        <v>20</v>
      </c>
    </row>
    <row r="493" spans="1:9" s="110" customFormat="1" ht="15">
      <c r="A493" s="98">
        <v>485</v>
      </c>
      <c r="B493" s="558" t="s">
        <v>1260</v>
      </c>
      <c r="C493" s="558" t="s">
        <v>836</v>
      </c>
      <c r="D493" s="559" t="s">
        <v>4424</v>
      </c>
      <c r="E493" s="739" t="s">
        <v>828</v>
      </c>
      <c r="F493" s="739" t="s">
        <v>333</v>
      </c>
      <c r="G493" s="740">
        <f t="shared" si="14"/>
        <v>100</v>
      </c>
      <c r="H493" s="741">
        <v>80</v>
      </c>
      <c r="I493" s="740">
        <f t="shared" si="15"/>
        <v>20</v>
      </c>
    </row>
    <row r="494" spans="1:9" s="110" customFormat="1" ht="15">
      <c r="A494" s="98">
        <v>486</v>
      </c>
      <c r="B494" s="558" t="s">
        <v>1999</v>
      </c>
      <c r="C494" s="558" t="s">
        <v>1398</v>
      </c>
      <c r="D494" s="559" t="s">
        <v>4425</v>
      </c>
      <c r="E494" s="739" t="s">
        <v>828</v>
      </c>
      <c r="F494" s="739" t="s">
        <v>333</v>
      </c>
      <c r="G494" s="740">
        <f t="shared" si="14"/>
        <v>100</v>
      </c>
      <c r="H494" s="741">
        <v>80</v>
      </c>
      <c r="I494" s="740">
        <f t="shared" si="15"/>
        <v>20</v>
      </c>
    </row>
    <row r="495" spans="1:9" s="110" customFormat="1" ht="15">
      <c r="A495" s="98">
        <v>487</v>
      </c>
      <c r="B495" s="558" t="s">
        <v>1097</v>
      </c>
      <c r="C495" s="558" t="s">
        <v>4441</v>
      </c>
      <c r="D495" s="559" t="s">
        <v>4426</v>
      </c>
      <c r="E495" s="739" t="s">
        <v>828</v>
      </c>
      <c r="F495" s="739" t="s">
        <v>333</v>
      </c>
      <c r="G495" s="740">
        <f t="shared" si="14"/>
        <v>100</v>
      </c>
      <c r="H495" s="741">
        <v>80</v>
      </c>
      <c r="I495" s="740">
        <f t="shared" si="15"/>
        <v>20</v>
      </c>
    </row>
    <row r="496" spans="1:9" s="110" customFormat="1" ht="15">
      <c r="A496" s="98">
        <v>488</v>
      </c>
      <c r="B496" s="749" t="s">
        <v>4446</v>
      </c>
      <c r="C496" s="749" t="s">
        <v>971</v>
      </c>
      <c r="D496" s="750">
        <v>19001105264</v>
      </c>
      <c r="E496" s="739" t="s">
        <v>828</v>
      </c>
      <c r="F496" s="739" t="s">
        <v>333</v>
      </c>
      <c r="G496" s="740">
        <f t="shared" si="14"/>
        <v>100</v>
      </c>
      <c r="H496" s="741">
        <v>80</v>
      </c>
      <c r="I496" s="740">
        <f t="shared" si="15"/>
        <v>20</v>
      </c>
    </row>
    <row r="497" spans="1:9" s="110" customFormat="1" ht="15">
      <c r="A497" s="98">
        <v>489</v>
      </c>
      <c r="B497" s="749" t="s">
        <v>4447</v>
      </c>
      <c r="C497" s="749" t="s">
        <v>4432</v>
      </c>
      <c r="D497" s="750">
        <v>19001104308</v>
      </c>
      <c r="E497" s="739" t="s">
        <v>828</v>
      </c>
      <c r="F497" s="739" t="s">
        <v>333</v>
      </c>
      <c r="G497" s="740">
        <f t="shared" si="14"/>
        <v>100</v>
      </c>
      <c r="H497" s="741">
        <v>80</v>
      </c>
      <c r="I497" s="740">
        <f t="shared" si="15"/>
        <v>20</v>
      </c>
    </row>
    <row r="498" spans="1:9" s="110" customFormat="1" ht="15">
      <c r="A498" s="98">
        <v>490</v>
      </c>
      <c r="B498" s="749" t="s">
        <v>1360</v>
      </c>
      <c r="C498" s="749" t="s">
        <v>4255</v>
      </c>
      <c r="D498" s="750">
        <v>19001109340</v>
      </c>
      <c r="E498" s="739" t="s">
        <v>828</v>
      </c>
      <c r="F498" s="739" t="s">
        <v>333</v>
      </c>
      <c r="G498" s="740">
        <f t="shared" si="14"/>
        <v>100</v>
      </c>
      <c r="H498" s="741">
        <v>80</v>
      </c>
      <c r="I498" s="740">
        <f t="shared" si="15"/>
        <v>20</v>
      </c>
    </row>
    <row r="499" spans="1:9" s="110" customFormat="1" ht="15">
      <c r="A499" s="98">
        <v>491</v>
      </c>
      <c r="B499" s="749" t="s">
        <v>1223</v>
      </c>
      <c r="C499" s="749" t="s">
        <v>1637</v>
      </c>
      <c r="D499" s="750">
        <v>19001086220</v>
      </c>
      <c r="E499" s="739" t="s">
        <v>828</v>
      </c>
      <c r="F499" s="739" t="s">
        <v>333</v>
      </c>
      <c r="G499" s="740">
        <f t="shared" si="14"/>
        <v>100</v>
      </c>
      <c r="H499" s="741">
        <v>80</v>
      </c>
      <c r="I499" s="740">
        <f t="shared" si="15"/>
        <v>20</v>
      </c>
    </row>
    <row r="500" spans="1:9" s="110" customFormat="1" ht="15">
      <c r="A500" s="98">
        <v>492</v>
      </c>
      <c r="B500" s="749" t="s">
        <v>846</v>
      </c>
      <c r="C500" s="749" t="s">
        <v>4448</v>
      </c>
      <c r="D500" s="750">
        <v>19001095603</v>
      </c>
      <c r="E500" s="739" t="s">
        <v>828</v>
      </c>
      <c r="F500" s="739" t="s">
        <v>333</v>
      </c>
      <c r="G500" s="740">
        <f t="shared" si="14"/>
        <v>100</v>
      </c>
      <c r="H500" s="741">
        <v>80</v>
      </c>
      <c r="I500" s="740">
        <f t="shared" si="15"/>
        <v>20</v>
      </c>
    </row>
    <row r="501" spans="1:9" s="110" customFormat="1" ht="15">
      <c r="A501" s="98">
        <v>493</v>
      </c>
      <c r="B501" s="749" t="s">
        <v>3192</v>
      </c>
      <c r="C501" s="749" t="s">
        <v>4449</v>
      </c>
      <c r="D501" s="750">
        <v>26001027884</v>
      </c>
      <c r="E501" s="739" t="s">
        <v>828</v>
      </c>
      <c r="F501" s="739" t="s">
        <v>333</v>
      </c>
      <c r="G501" s="740">
        <f t="shared" si="14"/>
        <v>100</v>
      </c>
      <c r="H501" s="741">
        <v>80</v>
      </c>
      <c r="I501" s="740">
        <f t="shared" si="15"/>
        <v>20</v>
      </c>
    </row>
    <row r="502" spans="1:9" s="110" customFormat="1" ht="15">
      <c r="A502" s="98">
        <v>494</v>
      </c>
      <c r="B502" s="749" t="s">
        <v>846</v>
      </c>
      <c r="C502" s="749" t="s">
        <v>4450</v>
      </c>
      <c r="D502" s="750">
        <v>62001045284</v>
      </c>
      <c r="E502" s="739" t="s">
        <v>828</v>
      </c>
      <c r="F502" s="739" t="s">
        <v>333</v>
      </c>
      <c r="G502" s="740">
        <f t="shared" si="14"/>
        <v>100</v>
      </c>
      <c r="H502" s="741">
        <v>80</v>
      </c>
      <c r="I502" s="740">
        <f t="shared" si="15"/>
        <v>20</v>
      </c>
    </row>
    <row r="503" spans="1:9" s="110" customFormat="1" ht="15">
      <c r="A503" s="98">
        <v>495</v>
      </c>
      <c r="B503" s="749" t="s">
        <v>997</v>
      </c>
      <c r="C503" s="749" t="s">
        <v>4451</v>
      </c>
      <c r="D503" s="750">
        <v>19001035909</v>
      </c>
      <c r="E503" s="739" t="s">
        <v>828</v>
      </c>
      <c r="F503" s="739" t="s">
        <v>333</v>
      </c>
      <c r="G503" s="740">
        <f t="shared" si="14"/>
        <v>100</v>
      </c>
      <c r="H503" s="741">
        <v>80</v>
      </c>
      <c r="I503" s="740">
        <f t="shared" si="15"/>
        <v>20</v>
      </c>
    </row>
    <row r="504" spans="1:9" s="110" customFormat="1" ht="15">
      <c r="A504" s="98">
        <v>496</v>
      </c>
      <c r="B504" s="749" t="s">
        <v>4452</v>
      </c>
      <c r="C504" s="749" t="s">
        <v>4453</v>
      </c>
      <c r="D504" s="750">
        <v>19901117730</v>
      </c>
      <c r="E504" s="739" t="s">
        <v>828</v>
      </c>
      <c r="F504" s="739" t="s">
        <v>333</v>
      </c>
      <c r="G504" s="740">
        <f t="shared" si="14"/>
        <v>100</v>
      </c>
      <c r="H504" s="741">
        <v>80</v>
      </c>
      <c r="I504" s="740">
        <f t="shared" si="15"/>
        <v>20</v>
      </c>
    </row>
    <row r="505" spans="1:9" s="110" customFormat="1" ht="15">
      <c r="A505" s="98">
        <v>497</v>
      </c>
      <c r="B505" s="749" t="s">
        <v>4454</v>
      </c>
      <c r="C505" s="749" t="s">
        <v>4455</v>
      </c>
      <c r="D505" s="750">
        <v>19001073037</v>
      </c>
      <c r="E505" s="739" t="s">
        <v>828</v>
      </c>
      <c r="F505" s="739" t="s">
        <v>333</v>
      </c>
      <c r="G505" s="740">
        <f t="shared" si="14"/>
        <v>100</v>
      </c>
      <c r="H505" s="741">
        <v>80</v>
      </c>
      <c r="I505" s="740">
        <f t="shared" si="15"/>
        <v>20</v>
      </c>
    </row>
    <row r="506" spans="1:9" s="110" customFormat="1" ht="15">
      <c r="A506" s="98">
        <v>498</v>
      </c>
      <c r="B506" s="749" t="s">
        <v>2723</v>
      </c>
      <c r="C506" s="749" t="s">
        <v>4448</v>
      </c>
      <c r="D506" s="750">
        <v>19001020675</v>
      </c>
      <c r="E506" s="739" t="s">
        <v>828</v>
      </c>
      <c r="F506" s="739" t="s">
        <v>333</v>
      </c>
      <c r="G506" s="740">
        <f t="shared" si="14"/>
        <v>100</v>
      </c>
      <c r="H506" s="741">
        <v>80</v>
      </c>
      <c r="I506" s="740">
        <f t="shared" si="15"/>
        <v>20</v>
      </c>
    </row>
    <row r="507" spans="1:9" s="110" customFormat="1" ht="15">
      <c r="A507" s="98">
        <v>499</v>
      </c>
      <c r="B507" s="749" t="s">
        <v>1423</v>
      </c>
      <c r="C507" s="749" t="s">
        <v>4456</v>
      </c>
      <c r="D507" s="750">
        <v>19001016567</v>
      </c>
      <c r="E507" s="739" t="s">
        <v>828</v>
      </c>
      <c r="F507" s="739" t="s">
        <v>333</v>
      </c>
      <c r="G507" s="740">
        <f t="shared" si="14"/>
        <v>100</v>
      </c>
      <c r="H507" s="741">
        <v>80</v>
      </c>
      <c r="I507" s="740">
        <f t="shared" si="15"/>
        <v>20</v>
      </c>
    </row>
    <row r="508" spans="1:9" s="110" customFormat="1" ht="15">
      <c r="A508" s="98">
        <v>500</v>
      </c>
      <c r="B508" s="749" t="s">
        <v>4457</v>
      </c>
      <c r="C508" s="749" t="s">
        <v>4458</v>
      </c>
      <c r="D508" s="750">
        <v>19001084692</v>
      </c>
      <c r="E508" s="739" t="s">
        <v>828</v>
      </c>
      <c r="F508" s="739" t="s">
        <v>333</v>
      </c>
      <c r="G508" s="740">
        <f t="shared" si="14"/>
        <v>100</v>
      </c>
      <c r="H508" s="741">
        <v>80</v>
      </c>
      <c r="I508" s="740">
        <f t="shared" si="15"/>
        <v>20</v>
      </c>
    </row>
    <row r="509" spans="1:9" s="110" customFormat="1" ht="15">
      <c r="A509" s="98">
        <v>501</v>
      </c>
      <c r="B509" s="749" t="s">
        <v>1428</v>
      </c>
      <c r="C509" s="749" t="s">
        <v>3907</v>
      </c>
      <c r="D509" s="750">
        <v>19001090678</v>
      </c>
      <c r="E509" s="739" t="s">
        <v>828</v>
      </c>
      <c r="F509" s="739" t="s">
        <v>333</v>
      </c>
      <c r="G509" s="740">
        <f t="shared" si="14"/>
        <v>100</v>
      </c>
      <c r="H509" s="741">
        <v>80</v>
      </c>
      <c r="I509" s="740">
        <f t="shared" si="15"/>
        <v>20</v>
      </c>
    </row>
    <row r="510" spans="1:9" s="110" customFormat="1" ht="15">
      <c r="A510" s="98">
        <v>502</v>
      </c>
      <c r="B510" s="749" t="s">
        <v>4459</v>
      </c>
      <c r="C510" s="749" t="s">
        <v>4460</v>
      </c>
      <c r="D510" s="751">
        <v>19001064300</v>
      </c>
      <c r="E510" s="739" t="s">
        <v>828</v>
      </c>
      <c r="F510" s="739" t="s">
        <v>333</v>
      </c>
      <c r="G510" s="740">
        <f t="shared" si="14"/>
        <v>100</v>
      </c>
      <c r="H510" s="741">
        <v>80</v>
      </c>
      <c r="I510" s="740">
        <f t="shared" si="15"/>
        <v>20</v>
      </c>
    </row>
    <row r="511" spans="1:9" s="110" customFormat="1" ht="15">
      <c r="A511" s="98">
        <v>503</v>
      </c>
      <c r="B511" s="749" t="s">
        <v>3861</v>
      </c>
      <c r="C511" s="749" t="s">
        <v>822</v>
      </c>
      <c r="D511" s="750">
        <v>19001111593</v>
      </c>
      <c r="E511" s="739" t="s">
        <v>828</v>
      </c>
      <c r="F511" s="739" t="s">
        <v>333</v>
      </c>
      <c r="G511" s="740">
        <f t="shared" si="14"/>
        <v>100</v>
      </c>
      <c r="H511" s="741">
        <v>80</v>
      </c>
      <c r="I511" s="740">
        <f t="shared" si="15"/>
        <v>20</v>
      </c>
    </row>
    <row r="512" spans="1:9" s="110" customFormat="1" ht="15">
      <c r="A512" s="98">
        <v>504</v>
      </c>
      <c r="B512" s="749" t="s">
        <v>1260</v>
      </c>
      <c r="C512" s="749" t="s">
        <v>4461</v>
      </c>
      <c r="D512" s="750">
        <v>19001085561</v>
      </c>
      <c r="E512" s="739" t="s">
        <v>828</v>
      </c>
      <c r="F512" s="739" t="s">
        <v>333</v>
      </c>
      <c r="G512" s="740">
        <f t="shared" si="14"/>
        <v>100</v>
      </c>
      <c r="H512" s="741">
        <v>80</v>
      </c>
      <c r="I512" s="740">
        <f t="shared" si="15"/>
        <v>20</v>
      </c>
    </row>
    <row r="513" spans="1:9" s="110" customFormat="1" ht="15">
      <c r="A513" s="98">
        <v>505</v>
      </c>
      <c r="B513" s="749" t="s">
        <v>817</v>
      </c>
      <c r="C513" s="749" t="s">
        <v>1171</v>
      </c>
      <c r="D513" s="750">
        <v>19001063652</v>
      </c>
      <c r="E513" s="739" t="s">
        <v>828</v>
      </c>
      <c r="F513" s="739" t="s">
        <v>333</v>
      </c>
      <c r="G513" s="740">
        <f t="shared" si="14"/>
        <v>100</v>
      </c>
      <c r="H513" s="741">
        <v>80</v>
      </c>
      <c r="I513" s="740">
        <f t="shared" si="15"/>
        <v>20</v>
      </c>
    </row>
    <row r="514" spans="1:9" s="110" customFormat="1" ht="15">
      <c r="A514" s="98">
        <v>506</v>
      </c>
      <c r="B514" s="749" t="s">
        <v>4462</v>
      </c>
      <c r="C514" s="749" t="s">
        <v>4463</v>
      </c>
      <c r="D514" s="750">
        <v>19001106883</v>
      </c>
      <c r="E514" s="739" t="s">
        <v>828</v>
      </c>
      <c r="F514" s="739" t="s">
        <v>333</v>
      </c>
      <c r="G514" s="740">
        <f t="shared" si="14"/>
        <v>100</v>
      </c>
      <c r="H514" s="741">
        <v>80</v>
      </c>
      <c r="I514" s="740">
        <f t="shared" si="15"/>
        <v>20</v>
      </c>
    </row>
    <row r="515" spans="1:9" s="110" customFormat="1" ht="15">
      <c r="A515" s="98">
        <v>507</v>
      </c>
      <c r="B515" s="749" t="s">
        <v>2277</v>
      </c>
      <c r="C515" s="749" t="s">
        <v>4432</v>
      </c>
      <c r="D515" s="750">
        <v>19001099956</v>
      </c>
      <c r="E515" s="739" t="s">
        <v>828</v>
      </c>
      <c r="F515" s="739" t="s">
        <v>333</v>
      </c>
      <c r="G515" s="740">
        <f t="shared" si="14"/>
        <v>100</v>
      </c>
      <c r="H515" s="741">
        <v>80</v>
      </c>
      <c r="I515" s="740">
        <f t="shared" si="15"/>
        <v>20</v>
      </c>
    </row>
    <row r="516" spans="1:9" s="110" customFormat="1" ht="15">
      <c r="A516" s="98">
        <v>508</v>
      </c>
      <c r="B516" s="749" t="s">
        <v>4464</v>
      </c>
      <c r="C516" s="749" t="s">
        <v>4465</v>
      </c>
      <c r="D516" s="750">
        <v>62006053385</v>
      </c>
      <c r="E516" s="739" t="s">
        <v>828</v>
      </c>
      <c r="F516" s="739" t="s">
        <v>333</v>
      </c>
      <c r="G516" s="740">
        <f t="shared" si="14"/>
        <v>100</v>
      </c>
      <c r="H516" s="741">
        <v>80</v>
      </c>
      <c r="I516" s="740">
        <f t="shared" si="15"/>
        <v>20</v>
      </c>
    </row>
    <row r="517" spans="1:9" s="110" customFormat="1" ht="15">
      <c r="A517" s="98">
        <v>509</v>
      </c>
      <c r="B517" s="749" t="s">
        <v>1050</v>
      </c>
      <c r="C517" s="749" t="s">
        <v>4466</v>
      </c>
      <c r="D517" s="750">
        <v>19001101410</v>
      </c>
      <c r="E517" s="739" t="s">
        <v>828</v>
      </c>
      <c r="F517" s="739" t="s">
        <v>333</v>
      </c>
      <c r="G517" s="740">
        <f t="shared" si="14"/>
        <v>100</v>
      </c>
      <c r="H517" s="741">
        <v>80</v>
      </c>
      <c r="I517" s="740">
        <f t="shared" si="15"/>
        <v>20</v>
      </c>
    </row>
    <row r="518" spans="1:9" s="110" customFormat="1" ht="15">
      <c r="A518" s="98">
        <v>510</v>
      </c>
      <c r="B518" s="749" t="s">
        <v>4467</v>
      </c>
      <c r="C518" s="749" t="s">
        <v>4468</v>
      </c>
      <c r="D518" s="750">
        <v>62809014686</v>
      </c>
      <c r="E518" s="739" t="s">
        <v>828</v>
      </c>
      <c r="F518" s="739" t="s">
        <v>333</v>
      </c>
      <c r="G518" s="740">
        <f t="shared" si="14"/>
        <v>100</v>
      </c>
      <c r="H518" s="741">
        <v>80</v>
      </c>
      <c r="I518" s="740">
        <f t="shared" si="15"/>
        <v>20</v>
      </c>
    </row>
    <row r="519" spans="1:9" s="110" customFormat="1" ht="15">
      <c r="A519" s="98">
        <v>511</v>
      </c>
      <c r="B519" s="749" t="s">
        <v>2441</v>
      </c>
      <c r="C519" s="749" t="s">
        <v>4444</v>
      </c>
      <c r="D519" s="750">
        <v>51001028456</v>
      </c>
      <c r="E519" s="739" t="s">
        <v>828</v>
      </c>
      <c r="F519" s="739" t="s">
        <v>333</v>
      </c>
      <c r="G519" s="740">
        <f t="shared" si="14"/>
        <v>100</v>
      </c>
      <c r="H519" s="741">
        <v>80</v>
      </c>
      <c r="I519" s="740">
        <f t="shared" si="15"/>
        <v>20</v>
      </c>
    </row>
    <row r="520" spans="1:9" s="110" customFormat="1" ht="15">
      <c r="A520" s="98">
        <v>512</v>
      </c>
      <c r="B520" s="749" t="s">
        <v>2712</v>
      </c>
      <c r="C520" s="749" t="s">
        <v>1969</v>
      </c>
      <c r="D520" s="750">
        <v>19001031575</v>
      </c>
      <c r="E520" s="739" t="s">
        <v>828</v>
      </c>
      <c r="F520" s="739" t="s">
        <v>333</v>
      </c>
      <c r="G520" s="740">
        <f t="shared" si="14"/>
        <v>100</v>
      </c>
      <c r="H520" s="741">
        <v>80</v>
      </c>
      <c r="I520" s="740">
        <f t="shared" si="15"/>
        <v>20</v>
      </c>
    </row>
    <row r="521" spans="1:9" s="110" customFormat="1" ht="15">
      <c r="A521" s="98">
        <v>513</v>
      </c>
      <c r="B521" s="749" t="s">
        <v>1480</v>
      </c>
      <c r="C521" s="749" t="s">
        <v>4469</v>
      </c>
      <c r="D521" s="750">
        <v>19001010939</v>
      </c>
      <c r="E521" s="739" t="s">
        <v>828</v>
      </c>
      <c r="F521" s="739" t="s">
        <v>333</v>
      </c>
      <c r="G521" s="740">
        <f t="shared" si="14"/>
        <v>100</v>
      </c>
      <c r="H521" s="741">
        <v>80</v>
      </c>
      <c r="I521" s="740">
        <f t="shared" si="15"/>
        <v>20</v>
      </c>
    </row>
    <row r="522" spans="1:9" s="110" customFormat="1" ht="15">
      <c r="A522" s="98">
        <v>514</v>
      </c>
      <c r="B522" s="749" t="s">
        <v>2551</v>
      </c>
      <c r="C522" s="749" t="s">
        <v>1012</v>
      </c>
      <c r="D522" s="750">
        <v>19301119862</v>
      </c>
      <c r="E522" s="739" t="s">
        <v>828</v>
      </c>
      <c r="F522" s="739" t="s">
        <v>333</v>
      </c>
      <c r="G522" s="740">
        <f t="shared" si="14"/>
        <v>100</v>
      </c>
      <c r="H522" s="741">
        <v>80</v>
      </c>
      <c r="I522" s="740">
        <f t="shared" si="15"/>
        <v>20</v>
      </c>
    </row>
    <row r="523" spans="1:9" s="110" customFormat="1" ht="15">
      <c r="A523" s="98">
        <v>515</v>
      </c>
      <c r="B523" s="749" t="s">
        <v>1011</v>
      </c>
      <c r="C523" s="749" t="s">
        <v>4470</v>
      </c>
      <c r="D523" s="750">
        <v>19001051273</v>
      </c>
      <c r="E523" s="739" t="s">
        <v>828</v>
      </c>
      <c r="F523" s="739" t="s">
        <v>333</v>
      </c>
      <c r="G523" s="740">
        <f t="shared" si="14"/>
        <v>100</v>
      </c>
      <c r="H523" s="741">
        <v>80</v>
      </c>
      <c r="I523" s="740">
        <f t="shared" si="15"/>
        <v>20</v>
      </c>
    </row>
    <row r="524" spans="1:9" s="110" customFormat="1" ht="15">
      <c r="A524" s="98">
        <v>516</v>
      </c>
      <c r="B524" s="749" t="s">
        <v>4471</v>
      </c>
      <c r="C524" s="749" t="s">
        <v>4472</v>
      </c>
      <c r="D524" s="750">
        <v>62009000324</v>
      </c>
      <c r="E524" s="739" t="s">
        <v>828</v>
      </c>
      <c r="F524" s="739" t="s">
        <v>333</v>
      </c>
      <c r="G524" s="740">
        <f t="shared" si="14"/>
        <v>100</v>
      </c>
      <c r="H524" s="741">
        <v>80</v>
      </c>
      <c r="I524" s="740">
        <f t="shared" si="15"/>
        <v>20</v>
      </c>
    </row>
    <row r="525" spans="1:9" s="110" customFormat="1" ht="15">
      <c r="A525" s="98">
        <v>517</v>
      </c>
      <c r="B525" s="749" t="s">
        <v>1020</v>
      </c>
      <c r="C525" s="749" t="s">
        <v>1398</v>
      </c>
      <c r="D525" s="750">
        <v>19001085554</v>
      </c>
      <c r="E525" s="739" t="s">
        <v>828</v>
      </c>
      <c r="F525" s="739" t="s">
        <v>333</v>
      </c>
      <c r="G525" s="740">
        <f t="shared" si="14"/>
        <v>100</v>
      </c>
      <c r="H525" s="741">
        <v>80</v>
      </c>
      <c r="I525" s="740">
        <f t="shared" si="15"/>
        <v>20</v>
      </c>
    </row>
    <row r="526" spans="1:9" s="110" customFormat="1" ht="15">
      <c r="A526" s="98">
        <v>518</v>
      </c>
      <c r="B526" s="749" t="s">
        <v>1113</v>
      </c>
      <c r="C526" s="749" t="s">
        <v>4473</v>
      </c>
      <c r="D526" s="750">
        <v>19001094832</v>
      </c>
      <c r="E526" s="739" t="s">
        <v>828</v>
      </c>
      <c r="F526" s="739" t="s">
        <v>333</v>
      </c>
      <c r="G526" s="740">
        <f t="shared" si="14"/>
        <v>100</v>
      </c>
      <c r="H526" s="741">
        <v>80</v>
      </c>
      <c r="I526" s="740">
        <f t="shared" si="15"/>
        <v>20</v>
      </c>
    </row>
    <row r="527" spans="1:9" s="110" customFormat="1" ht="15">
      <c r="A527" s="98">
        <v>519</v>
      </c>
      <c r="B527" s="749" t="s">
        <v>2441</v>
      </c>
      <c r="C527" s="749" t="s">
        <v>2049</v>
      </c>
      <c r="D527" s="750">
        <v>19001101376</v>
      </c>
      <c r="E527" s="739" t="s">
        <v>828</v>
      </c>
      <c r="F527" s="739" t="s">
        <v>333</v>
      </c>
      <c r="G527" s="740">
        <f t="shared" si="14"/>
        <v>100</v>
      </c>
      <c r="H527" s="741">
        <v>80</v>
      </c>
      <c r="I527" s="740">
        <f t="shared" si="15"/>
        <v>20</v>
      </c>
    </row>
    <row r="528" spans="1:9" s="110" customFormat="1" ht="15">
      <c r="A528" s="98">
        <v>520</v>
      </c>
      <c r="B528" s="749" t="s">
        <v>1301</v>
      </c>
      <c r="C528" s="749" t="s">
        <v>4388</v>
      </c>
      <c r="D528" s="750">
        <v>19001064331</v>
      </c>
      <c r="E528" s="739" t="s">
        <v>828</v>
      </c>
      <c r="F528" s="739" t="s">
        <v>333</v>
      </c>
      <c r="G528" s="740">
        <f t="shared" si="14"/>
        <v>100</v>
      </c>
      <c r="H528" s="741">
        <v>80</v>
      </c>
      <c r="I528" s="740">
        <f t="shared" si="15"/>
        <v>20</v>
      </c>
    </row>
    <row r="529" spans="1:9" s="110" customFormat="1" ht="15">
      <c r="A529" s="98">
        <v>521</v>
      </c>
      <c r="B529" s="749" t="s">
        <v>916</v>
      </c>
      <c r="C529" s="749" t="s">
        <v>4474</v>
      </c>
      <c r="D529" s="750">
        <v>19001111756</v>
      </c>
      <c r="E529" s="739" t="s">
        <v>828</v>
      </c>
      <c r="F529" s="739" t="s">
        <v>333</v>
      </c>
      <c r="G529" s="740">
        <f t="shared" si="14"/>
        <v>100</v>
      </c>
      <c r="H529" s="741">
        <v>80</v>
      </c>
      <c r="I529" s="740">
        <f t="shared" si="15"/>
        <v>20</v>
      </c>
    </row>
    <row r="530" spans="1:9" s="110" customFormat="1" ht="15">
      <c r="A530" s="98">
        <v>522</v>
      </c>
      <c r="B530" s="749" t="s">
        <v>1045</v>
      </c>
      <c r="C530" s="749" t="s">
        <v>4475</v>
      </c>
      <c r="D530" s="750">
        <v>62006029647</v>
      </c>
      <c r="E530" s="739" t="s">
        <v>828</v>
      </c>
      <c r="F530" s="739" t="s">
        <v>333</v>
      </c>
      <c r="G530" s="740">
        <f t="shared" si="14"/>
        <v>100</v>
      </c>
      <c r="H530" s="741">
        <v>80</v>
      </c>
      <c r="I530" s="740">
        <f t="shared" si="15"/>
        <v>20</v>
      </c>
    </row>
    <row r="531" spans="1:9" s="110" customFormat="1" ht="15">
      <c r="A531" s="98">
        <v>523</v>
      </c>
      <c r="B531" s="749" t="s">
        <v>843</v>
      </c>
      <c r="C531" s="749" t="s">
        <v>4312</v>
      </c>
      <c r="D531" s="750">
        <v>51001023895</v>
      </c>
      <c r="E531" s="739" t="s">
        <v>828</v>
      </c>
      <c r="F531" s="739" t="s">
        <v>333</v>
      </c>
      <c r="G531" s="740">
        <f t="shared" si="14"/>
        <v>100</v>
      </c>
      <c r="H531" s="741">
        <v>80</v>
      </c>
      <c r="I531" s="740">
        <f t="shared" si="15"/>
        <v>20</v>
      </c>
    </row>
    <row r="532" spans="1:9" s="110" customFormat="1" ht="15">
      <c r="A532" s="98">
        <v>524</v>
      </c>
      <c r="B532" s="749" t="s">
        <v>896</v>
      </c>
      <c r="C532" s="749" t="s">
        <v>4322</v>
      </c>
      <c r="D532" s="750">
        <v>62009002966</v>
      </c>
      <c r="E532" s="739" t="s">
        <v>828</v>
      </c>
      <c r="F532" s="739" t="s">
        <v>333</v>
      </c>
      <c r="G532" s="740">
        <f t="shared" si="14"/>
        <v>100</v>
      </c>
      <c r="H532" s="741">
        <v>80</v>
      </c>
      <c r="I532" s="740">
        <f t="shared" si="15"/>
        <v>20</v>
      </c>
    </row>
    <row r="533" spans="1:9" s="110" customFormat="1" ht="15">
      <c r="A533" s="98">
        <v>525</v>
      </c>
      <c r="B533" s="749" t="s">
        <v>2920</v>
      </c>
      <c r="C533" s="749" t="s">
        <v>4451</v>
      </c>
      <c r="D533" s="750">
        <v>19001102927</v>
      </c>
      <c r="E533" s="739" t="s">
        <v>828</v>
      </c>
      <c r="F533" s="739" t="s">
        <v>333</v>
      </c>
      <c r="G533" s="740">
        <f t="shared" si="14"/>
        <v>100</v>
      </c>
      <c r="H533" s="741">
        <v>80</v>
      </c>
      <c r="I533" s="740">
        <f t="shared" si="15"/>
        <v>20</v>
      </c>
    </row>
    <row r="534" spans="1:9" s="110" customFormat="1" ht="15">
      <c r="A534" s="98">
        <v>526</v>
      </c>
      <c r="B534" s="749" t="s">
        <v>1491</v>
      </c>
      <c r="C534" s="749" t="s">
        <v>4476</v>
      </c>
      <c r="D534" s="750">
        <v>62006018421</v>
      </c>
      <c r="E534" s="739" t="s">
        <v>828</v>
      </c>
      <c r="F534" s="739" t="s">
        <v>333</v>
      </c>
      <c r="G534" s="740">
        <f t="shared" si="14"/>
        <v>100</v>
      </c>
      <c r="H534" s="741">
        <v>80</v>
      </c>
      <c r="I534" s="740">
        <f t="shared" si="15"/>
        <v>20</v>
      </c>
    </row>
    <row r="535" spans="1:9" s="110" customFormat="1" ht="15">
      <c r="A535" s="98">
        <v>527</v>
      </c>
      <c r="B535" s="749" t="s">
        <v>1260</v>
      </c>
      <c r="C535" s="749" t="s">
        <v>4476</v>
      </c>
      <c r="D535" s="750">
        <v>62009000179</v>
      </c>
      <c r="E535" s="739" t="s">
        <v>828</v>
      </c>
      <c r="F535" s="739" t="s">
        <v>333</v>
      </c>
      <c r="G535" s="740">
        <f t="shared" si="14"/>
        <v>100</v>
      </c>
      <c r="H535" s="741">
        <v>80</v>
      </c>
      <c r="I535" s="740">
        <f t="shared" si="15"/>
        <v>20</v>
      </c>
    </row>
    <row r="536" spans="1:9" s="110" customFormat="1" ht="15">
      <c r="A536" s="98">
        <v>528</v>
      </c>
      <c r="B536" s="749" t="s">
        <v>4477</v>
      </c>
      <c r="C536" s="749" t="s">
        <v>4478</v>
      </c>
      <c r="D536" s="750">
        <v>62006052263</v>
      </c>
      <c r="E536" s="739" t="s">
        <v>828</v>
      </c>
      <c r="F536" s="739" t="s">
        <v>333</v>
      </c>
      <c r="G536" s="740">
        <f t="shared" si="14"/>
        <v>100</v>
      </c>
      <c r="H536" s="741">
        <v>80</v>
      </c>
      <c r="I536" s="740">
        <f t="shared" si="15"/>
        <v>20</v>
      </c>
    </row>
    <row r="537" spans="1:9" s="110" customFormat="1" ht="15">
      <c r="A537" s="98">
        <v>529</v>
      </c>
      <c r="B537" s="749" t="s">
        <v>2247</v>
      </c>
      <c r="C537" s="749" t="s">
        <v>4440</v>
      </c>
      <c r="D537" s="750">
        <v>19001040356</v>
      </c>
      <c r="E537" s="739" t="s">
        <v>828</v>
      </c>
      <c r="F537" s="739" t="s">
        <v>333</v>
      </c>
      <c r="G537" s="740">
        <f t="shared" si="14"/>
        <v>100</v>
      </c>
      <c r="H537" s="741">
        <v>80</v>
      </c>
      <c r="I537" s="740">
        <f t="shared" si="15"/>
        <v>20</v>
      </c>
    </row>
    <row r="538" spans="1:9" s="110" customFormat="1" ht="15">
      <c r="A538" s="98">
        <v>530</v>
      </c>
      <c r="B538" s="749" t="s">
        <v>4479</v>
      </c>
      <c r="C538" s="749" t="s">
        <v>4480</v>
      </c>
      <c r="D538" s="750">
        <v>19001003228</v>
      </c>
      <c r="E538" s="739" t="s">
        <v>828</v>
      </c>
      <c r="F538" s="739" t="s">
        <v>333</v>
      </c>
      <c r="G538" s="740">
        <f t="shared" si="14"/>
        <v>100</v>
      </c>
      <c r="H538" s="741">
        <v>80</v>
      </c>
      <c r="I538" s="740">
        <f t="shared" si="15"/>
        <v>20</v>
      </c>
    </row>
    <row r="539" spans="1:9" s="110" customFormat="1" ht="15">
      <c r="A539" s="98">
        <v>531</v>
      </c>
      <c r="B539" s="749" t="s">
        <v>859</v>
      </c>
      <c r="C539" s="749" t="s">
        <v>4481</v>
      </c>
      <c r="D539" s="750">
        <v>19001020812</v>
      </c>
      <c r="E539" s="739" t="s">
        <v>828</v>
      </c>
      <c r="F539" s="739" t="s">
        <v>333</v>
      </c>
      <c r="G539" s="740">
        <f t="shared" si="14"/>
        <v>100</v>
      </c>
      <c r="H539" s="741">
        <v>80</v>
      </c>
      <c r="I539" s="740">
        <f t="shared" si="15"/>
        <v>20</v>
      </c>
    </row>
    <row r="540" spans="1:9" s="110" customFormat="1" ht="15">
      <c r="A540" s="98">
        <v>532</v>
      </c>
      <c r="B540" s="749" t="s">
        <v>2216</v>
      </c>
      <c r="C540" s="749" t="s">
        <v>4461</v>
      </c>
      <c r="D540" s="750">
        <v>19001101806</v>
      </c>
      <c r="E540" s="739" t="s">
        <v>828</v>
      </c>
      <c r="F540" s="739" t="s">
        <v>333</v>
      </c>
      <c r="G540" s="740">
        <f t="shared" si="14"/>
        <v>100</v>
      </c>
      <c r="H540" s="741">
        <v>80</v>
      </c>
      <c r="I540" s="740">
        <f t="shared" si="15"/>
        <v>20</v>
      </c>
    </row>
    <row r="541" spans="1:9" s="110" customFormat="1" ht="15">
      <c r="A541" s="98">
        <v>533</v>
      </c>
      <c r="B541" s="749" t="s">
        <v>2551</v>
      </c>
      <c r="C541" s="749" t="s">
        <v>4428</v>
      </c>
      <c r="D541" s="750">
        <v>19001015526</v>
      </c>
      <c r="E541" s="739" t="s">
        <v>828</v>
      </c>
      <c r="F541" s="739" t="s">
        <v>333</v>
      </c>
      <c r="G541" s="740">
        <f t="shared" si="14"/>
        <v>100</v>
      </c>
      <c r="H541" s="741">
        <v>80</v>
      </c>
      <c r="I541" s="740">
        <f t="shared" si="15"/>
        <v>20</v>
      </c>
    </row>
    <row r="542" spans="1:9" s="110" customFormat="1" ht="15">
      <c r="A542" s="98">
        <v>534</v>
      </c>
      <c r="B542" s="749" t="s">
        <v>1561</v>
      </c>
      <c r="C542" s="749" t="s">
        <v>4463</v>
      </c>
      <c r="D542" s="750">
        <v>19001032255</v>
      </c>
      <c r="E542" s="739" t="s">
        <v>828</v>
      </c>
      <c r="F542" s="739" t="s">
        <v>333</v>
      </c>
      <c r="G542" s="740">
        <f t="shared" si="14"/>
        <v>100</v>
      </c>
      <c r="H542" s="741">
        <v>80</v>
      </c>
      <c r="I542" s="740">
        <f t="shared" si="15"/>
        <v>20</v>
      </c>
    </row>
    <row r="543" spans="1:9" s="110" customFormat="1" ht="15">
      <c r="A543" s="98">
        <v>535</v>
      </c>
      <c r="B543" s="749" t="s">
        <v>4482</v>
      </c>
      <c r="C543" s="749" t="s">
        <v>4483</v>
      </c>
      <c r="D543" s="750">
        <v>19101118149</v>
      </c>
      <c r="E543" s="739" t="s">
        <v>828</v>
      </c>
      <c r="F543" s="739" t="s">
        <v>333</v>
      </c>
      <c r="G543" s="740">
        <f t="shared" si="14"/>
        <v>100</v>
      </c>
      <c r="H543" s="741">
        <v>80</v>
      </c>
      <c r="I543" s="740">
        <f t="shared" si="15"/>
        <v>20</v>
      </c>
    </row>
    <row r="544" spans="1:9" s="110" customFormat="1" ht="15">
      <c r="A544" s="98">
        <v>536</v>
      </c>
      <c r="B544" s="749" t="s">
        <v>2701</v>
      </c>
      <c r="C544" s="749" t="s">
        <v>2399</v>
      </c>
      <c r="D544" s="750">
        <v>19001000415</v>
      </c>
      <c r="E544" s="739" t="s">
        <v>828</v>
      </c>
      <c r="F544" s="739" t="s">
        <v>333</v>
      </c>
      <c r="G544" s="740">
        <f t="shared" si="14"/>
        <v>100</v>
      </c>
      <c r="H544" s="741">
        <v>80</v>
      </c>
      <c r="I544" s="740">
        <f t="shared" si="15"/>
        <v>20</v>
      </c>
    </row>
    <row r="545" spans="1:9" s="110" customFormat="1" ht="15">
      <c r="A545" s="98">
        <v>537</v>
      </c>
      <c r="B545" s="749" t="s">
        <v>1246</v>
      </c>
      <c r="C545" s="749" t="s">
        <v>4484</v>
      </c>
      <c r="D545" s="750">
        <v>19001108783</v>
      </c>
      <c r="E545" s="739" t="s">
        <v>828</v>
      </c>
      <c r="F545" s="739" t="s">
        <v>333</v>
      </c>
      <c r="G545" s="740">
        <f t="shared" ref="G545:G608" si="16">H545/0.8</f>
        <v>100</v>
      </c>
      <c r="H545" s="741">
        <v>80</v>
      </c>
      <c r="I545" s="740">
        <f t="shared" ref="I545:I608" si="17">H545*0.25</f>
        <v>20</v>
      </c>
    </row>
    <row r="546" spans="1:9" s="110" customFormat="1" ht="15">
      <c r="A546" s="98">
        <v>538</v>
      </c>
      <c r="B546" s="749" t="s">
        <v>994</v>
      </c>
      <c r="C546" s="749" t="s">
        <v>1398</v>
      </c>
      <c r="D546" s="750">
        <v>19001082158</v>
      </c>
      <c r="E546" s="739" t="s">
        <v>828</v>
      </c>
      <c r="F546" s="739" t="s">
        <v>333</v>
      </c>
      <c r="G546" s="740">
        <f t="shared" si="16"/>
        <v>100</v>
      </c>
      <c r="H546" s="741">
        <v>80</v>
      </c>
      <c r="I546" s="740">
        <f t="shared" si="17"/>
        <v>20</v>
      </c>
    </row>
    <row r="547" spans="1:9" s="110" customFormat="1" ht="15">
      <c r="A547" s="98">
        <v>539</v>
      </c>
      <c r="B547" s="749" t="s">
        <v>4447</v>
      </c>
      <c r="C547" s="749" t="s">
        <v>4485</v>
      </c>
      <c r="D547" s="750">
        <v>19001070688</v>
      </c>
      <c r="E547" s="739" t="s">
        <v>828</v>
      </c>
      <c r="F547" s="739" t="s">
        <v>333</v>
      </c>
      <c r="G547" s="740">
        <f t="shared" si="16"/>
        <v>100</v>
      </c>
      <c r="H547" s="741">
        <v>80</v>
      </c>
      <c r="I547" s="740">
        <f t="shared" si="17"/>
        <v>20</v>
      </c>
    </row>
    <row r="548" spans="1:9" s="110" customFormat="1" ht="15">
      <c r="A548" s="98">
        <v>540</v>
      </c>
      <c r="B548" s="749" t="s">
        <v>942</v>
      </c>
      <c r="C548" s="749" t="s">
        <v>2437</v>
      </c>
      <c r="D548" s="750">
        <v>19901113238</v>
      </c>
      <c r="E548" s="739" t="s">
        <v>828</v>
      </c>
      <c r="F548" s="739" t="s">
        <v>333</v>
      </c>
      <c r="G548" s="740">
        <f t="shared" si="16"/>
        <v>100</v>
      </c>
      <c r="H548" s="741">
        <v>80</v>
      </c>
      <c r="I548" s="740">
        <f t="shared" si="17"/>
        <v>20</v>
      </c>
    </row>
    <row r="549" spans="1:9" s="110" customFormat="1" ht="15">
      <c r="A549" s="98">
        <v>541</v>
      </c>
      <c r="B549" s="749" t="s">
        <v>1441</v>
      </c>
      <c r="C549" s="749" t="s">
        <v>4486</v>
      </c>
      <c r="D549" s="750">
        <v>62009007608</v>
      </c>
      <c r="E549" s="739" t="s">
        <v>828</v>
      </c>
      <c r="F549" s="739" t="s">
        <v>333</v>
      </c>
      <c r="G549" s="740">
        <f t="shared" si="16"/>
        <v>100</v>
      </c>
      <c r="H549" s="741">
        <v>80</v>
      </c>
      <c r="I549" s="740">
        <f t="shared" si="17"/>
        <v>20</v>
      </c>
    </row>
    <row r="550" spans="1:9" s="110" customFormat="1" ht="15">
      <c r="A550" s="98">
        <v>542</v>
      </c>
      <c r="B550" s="749" t="s">
        <v>841</v>
      </c>
      <c r="C550" s="749" t="s">
        <v>4487</v>
      </c>
      <c r="D550" s="750">
        <v>62003013882</v>
      </c>
      <c r="E550" s="739" t="s">
        <v>828</v>
      </c>
      <c r="F550" s="739" t="s">
        <v>333</v>
      </c>
      <c r="G550" s="740">
        <f t="shared" si="16"/>
        <v>100</v>
      </c>
      <c r="H550" s="741">
        <v>80</v>
      </c>
      <c r="I550" s="740">
        <f t="shared" si="17"/>
        <v>20</v>
      </c>
    </row>
    <row r="551" spans="1:9" s="110" customFormat="1" ht="15">
      <c r="A551" s="98">
        <v>543</v>
      </c>
      <c r="B551" s="749" t="s">
        <v>4488</v>
      </c>
      <c r="C551" s="749" t="s">
        <v>4489</v>
      </c>
      <c r="D551" s="750">
        <v>19001107008</v>
      </c>
      <c r="E551" s="739" t="s">
        <v>828</v>
      </c>
      <c r="F551" s="739" t="s">
        <v>333</v>
      </c>
      <c r="G551" s="740">
        <f t="shared" si="16"/>
        <v>100</v>
      </c>
      <c r="H551" s="741">
        <v>80</v>
      </c>
      <c r="I551" s="740">
        <f t="shared" si="17"/>
        <v>20</v>
      </c>
    </row>
    <row r="552" spans="1:9" s="110" customFormat="1" ht="15">
      <c r="A552" s="98">
        <v>544</v>
      </c>
      <c r="B552" s="749" t="s">
        <v>2551</v>
      </c>
      <c r="C552" s="749" t="s">
        <v>4441</v>
      </c>
      <c r="D552" s="750">
        <v>19001005449</v>
      </c>
      <c r="E552" s="739" t="s">
        <v>828</v>
      </c>
      <c r="F552" s="739" t="s">
        <v>333</v>
      </c>
      <c r="G552" s="740">
        <f t="shared" si="16"/>
        <v>100</v>
      </c>
      <c r="H552" s="741">
        <v>80</v>
      </c>
      <c r="I552" s="740">
        <f t="shared" si="17"/>
        <v>20</v>
      </c>
    </row>
    <row r="553" spans="1:9" s="110" customFormat="1" ht="15">
      <c r="A553" s="98">
        <v>545</v>
      </c>
      <c r="B553" s="749" t="s">
        <v>1301</v>
      </c>
      <c r="C553" s="749" t="s">
        <v>4490</v>
      </c>
      <c r="D553" s="750">
        <v>19001006460</v>
      </c>
      <c r="E553" s="739" t="s">
        <v>828</v>
      </c>
      <c r="F553" s="739" t="s">
        <v>333</v>
      </c>
      <c r="G553" s="740">
        <f t="shared" si="16"/>
        <v>100</v>
      </c>
      <c r="H553" s="741">
        <v>80</v>
      </c>
      <c r="I553" s="740">
        <f t="shared" si="17"/>
        <v>20</v>
      </c>
    </row>
    <row r="554" spans="1:9" s="110" customFormat="1" ht="15">
      <c r="A554" s="98">
        <v>546</v>
      </c>
      <c r="B554" s="749" t="s">
        <v>1532</v>
      </c>
      <c r="C554" s="749" t="s">
        <v>1171</v>
      </c>
      <c r="D554" s="750">
        <v>19001033741</v>
      </c>
      <c r="E554" s="739" t="s">
        <v>828</v>
      </c>
      <c r="F554" s="739" t="s">
        <v>333</v>
      </c>
      <c r="G554" s="740">
        <f t="shared" si="16"/>
        <v>100</v>
      </c>
      <c r="H554" s="741">
        <v>80</v>
      </c>
      <c r="I554" s="740">
        <f t="shared" si="17"/>
        <v>20</v>
      </c>
    </row>
    <row r="555" spans="1:9" s="110" customFormat="1" ht="15">
      <c r="A555" s="98">
        <v>547</v>
      </c>
      <c r="B555" s="749" t="s">
        <v>994</v>
      </c>
      <c r="C555" s="749" t="s">
        <v>4491</v>
      </c>
      <c r="D555" s="750">
        <v>51001008518</v>
      </c>
      <c r="E555" s="739" t="s">
        <v>828</v>
      </c>
      <c r="F555" s="739" t="s">
        <v>333</v>
      </c>
      <c r="G555" s="740">
        <f t="shared" si="16"/>
        <v>100</v>
      </c>
      <c r="H555" s="741">
        <v>80</v>
      </c>
      <c r="I555" s="740">
        <f t="shared" si="17"/>
        <v>20</v>
      </c>
    </row>
    <row r="556" spans="1:9" s="110" customFormat="1" ht="15">
      <c r="A556" s="98">
        <v>548</v>
      </c>
      <c r="B556" s="749" t="s">
        <v>1471</v>
      </c>
      <c r="C556" s="749" t="s">
        <v>4492</v>
      </c>
      <c r="D556" s="750">
        <v>62309012100</v>
      </c>
      <c r="E556" s="739" t="s">
        <v>828</v>
      </c>
      <c r="F556" s="739" t="s">
        <v>333</v>
      </c>
      <c r="G556" s="740">
        <f t="shared" si="16"/>
        <v>100</v>
      </c>
      <c r="H556" s="741">
        <v>80</v>
      </c>
      <c r="I556" s="740">
        <f t="shared" si="17"/>
        <v>20</v>
      </c>
    </row>
    <row r="557" spans="1:9" s="110" customFormat="1" ht="15">
      <c r="A557" s="98">
        <v>549</v>
      </c>
      <c r="B557" s="749" t="s">
        <v>3747</v>
      </c>
      <c r="C557" s="749" t="s">
        <v>4493</v>
      </c>
      <c r="D557" s="750">
        <v>19001079653</v>
      </c>
      <c r="E557" s="739" t="s">
        <v>828</v>
      </c>
      <c r="F557" s="739" t="s">
        <v>333</v>
      </c>
      <c r="G557" s="740">
        <f t="shared" si="16"/>
        <v>100</v>
      </c>
      <c r="H557" s="741">
        <v>80</v>
      </c>
      <c r="I557" s="740">
        <f t="shared" si="17"/>
        <v>20</v>
      </c>
    </row>
    <row r="558" spans="1:9" s="110" customFormat="1" ht="15">
      <c r="A558" s="98">
        <v>550</v>
      </c>
      <c r="B558" s="749" t="s">
        <v>1462</v>
      </c>
      <c r="C558" s="749" t="s">
        <v>4443</v>
      </c>
      <c r="D558" s="750">
        <v>58001019472</v>
      </c>
      <c r="E558" s="739" t="s">
        <v>828</v>
      </c>
      <c r="F558" s="739" t="s">
        <v>333</v>
      </c>
      <c r="G558" s="740">
        <f t="shared" si="16"/>
        <v>100</v>
      </c>
      <c r="H558" s="741">
        <v>80</v>
      </c>
      <c r="I558" s="740">
        <f t="shared" si="17"/>
        <v>20</v>
      </c>
    </row>
    <row r="559" spans="1:9" s="110" customFormat="1" ht="15">
      <c r="A559" s="98">
        <v>551</v>
      </c>
      <c r="B559" s="749" t="s">
        <v>1084</v>
      </c>
      <c r="C559" s="749" t="s">
        <v>4494</v>
      </c>
      <c r="D559" s="750">
        <v>62006061186</v>
      </c>
      <c r="E559" s="739" t="s">
        <v>828</v>
      </c>
      <c r="F559" s="739" t="s">
        <v>333</v>
      </c>
      <c r="G559" s="740">
        <f t="shared" si="16"/>
        <v>100</v>
      </c>
      <c r="H559" s="741">
        <v>80</v>
      </c>
      <c r="I559" s="740">
        <f t="shared" si="17"/>
        <v>20</v>
      </c>
    </row>
    <row r="560" spans="1:9" s="110" customFormat="1" ht="15">
      <c r="A560" s="98">
        <v>552</v>
      </c>
      <c r="B560" s="749" t="s">
        <v>2584</v>
      </c>
      <c r="C560" s="749" t="s">
        <v>4495</v>
      </c>
      <c r="D560" s="750">
        <v>19001082586</v>
      </c>
      <c r="E560" s="739" t="s">
        <v>828</v>
      </c>
      <c r="F560" s="739" t="s">
        <v>333</v>
      </c>
      <c r="G560" s="740">
        <f t="shared" si="16"/>
        <v>100</v>
      </c>
      <c r="H560" s="741">
        <v>80</v>
      </c>
      <c r="I560" s="740">
        <f t="shared" si="17"/>
        <v>20</v>
      </c>
    </row>
    <row r="561" spans="1:9" s="110" customFormat="1" ht="15">
      <c r="A561" s="98">
        <v>553</v>
      </c>
      <c r="B561" s="749" t="s">
        <v>1556</v>
      </c>
      <c r="C561" s="749" t="s">
        <v>1398</v>
      </c>
      <c r="D561" s="750">
        <v>62409014727</v>
      </c>
      <c r="E561" s="739" t="s">
        <v>828</v>
      </c>
      <c r="F561" s="739" t="s">
        <v>333</v>
      </c>
      <c r="G561" s="740">
        <f t="shared" si="16"/>
        <v>100</v>
      </c>
      <c r="H561" s="741">
        <v>80</v>
      </c>
      <c r="I561" s="740">
        <f t="shared" si="17"/>
        <v>20</v>
      </c>
    </row>
    <row r="562" spans="1:9" s="110" customFormat="1" ht="15">
      <c r="A562" s="98">
        <v>554</v>
      </c>
      <c r="B562" s="749" t="s">
        <v>1045</v>
      </c>
      <c r="C562" s="749" t="s">
        <v>4316</v>
      </c>
      <c r="D562" s="750">
        <v>19001061139</v>
      </c>
      <c r="E562" s="739" t="s">
        <v>828</v>
      </c>
      <c r="F562" s="739" t="s">
        <v>333</v>
      </c>
      <c r="G562" s="740">
        <f t="shared" si="16"/>
        <v>100</v>
      </c>
      <c r="H562" s="741">
        <v>80</v>
      </c>
      <c r="I562" s="740">
        <f t="shared" si="17"/>
        <v>20</v>
      </c>
    </row>
    <row r="563" spans="1:9" s="110" customFormat="1" ht="15">
      <c r="A563" s="98">
        <v>555</v>
      </c>
      <c r="B563" s="749" t="s">
        <v>1501</v>
      </c>
      <c r="C563" s="749" t="s">
        <v>4456</v>
      </c>
      <c r="D563" s="750">
        <v>19001058536</v>
      </c>
      <c r="E563" s="739" t="s">
        <v>828</v>
      </c>
      <c r="F563" s="739" t="s">
        <v>333</v>
      </c>
      <c r="G563" s="740">
        <f t="shared" si="16"/>
        <v>100</v>
      </c>
      <c r="H563" s="741">
        <v>80</v>
      </c>
      <c r="I563" s="740">
        <f t="shared" si="17"/>
        <v>20</v>
      </c>
    </row>
    <row r="564" spans="1:9" s="110" customFormat="1" ht="15">
      <c r="A564" s="98">
        <v>556</v>
      </c>
      <c r="B564" s="749" t="s">
        <v>896</v>
      </c>
      <c r="C564" s="749" t="s">
        <v>4496</v>
      </c>
      <c r="D564" s="750">
        <v>19001015341</v>
      </c>
      <c r="E564" s="739" t="s">
        <v>828</v>
      </c>
      <c r="F564" s="739" t="s">
        <v>333</v>
      </c>
      <c r="G564" s="740">
        <f t="shared" si="16"/>
        <v>100</v>
      </c>
      <c r="H564" s="741">
        <v>80</v>
      </c>
      <c r="I564" s="740">
        <f t="shared" si="17"/>
        <v>20</v>
      </c>
    </row>
    <row r="565" spans="1:9" s="110" customFormat="1" ht="15">
      <c r="A565" s="98">
        <v>557</v>
      </c>
      <c r="B565" s="749" t="s">
        <v>942</v>
      </c>
      <c r="C565" s="749" t="s">
        <v>4466</v>
      </c>
      <c r="D565" s="750">
        <v>19001101409</v>
      </c>
      <c r="E565" s="739" t="s">
        <v>828</v>
      </c>
      <c r="F565" s="739" t="s">
        <v>333</v>
      </c>
      <c r="G565" s="740">
        <f t="shared" si="16"/>
        <v>100</v>
      </c>
      <c r="H565" s="741">
        <v>80</v>
      </c>
      <c r="I565" s="740">
        <f t="shared" si="17"/>
        <v>20</v>
      </c>
    </row>
    <row r="566" spans="1:9" s="110" customFormat="1" ht="15">
      <c r="A566" s="98">
        <v>558</v>
      </c>
      <c r="B566" s="749" t="s">
        <v>1301</v>
      </c>
      <c r="C566" s="749" t="s">
        <v>4497</v>
      </c>
      <c r="D566" s="750">
        <v>19001108281</v>
      </c>
      <c r="E566" s="739" t="s">
        <v>828</v>
      </c>
      <c r="F566" s="739" t="s">
        <v>333</v>
      </c>
      <c r="G566" s="740">
        <f t="shared" si="16"/>
        <v>100</v>
      </c>
      <c r="H566" s="741">
        <v>80</v>
      </c>
      <c r="I566" s="740">
        <f t="shared" si="17"/>
        <v>20</v>
      </c>
    </row>
    <row r="567" spans="1:9" s="110" customFormat="1" ht="15">
      <c r="A567" s="98">
        <v>559</v>
      </c>
      <c r="B567" s="749" t="s">
        <v>1556</v>
      </c>
      <c r="C567" s="749" t="s">
        <v>4498</v>
      </c>
      <c r="D567" s="750">
        <v>58901034069</v>
      </c>
      <c r="E567" s="739" t="s">
        <v>828</v>
      </c>
      <c r="F567" s="739" t="s">
        <v>333</v>
      </c>
      <c r="G567" s="740">
        <f t="shared" si="16"/>
        <v>100</v>
      </c>
      <c r="H567" s="741">
        <v>80</v>
      </c>
      <c r="I567" s="740">
        <f t="shared" si="17"/>
        <v>20</v>
      </c>
    </row>
    <row r="568" spans="1:9" s="110" customFormat="1" ht="15">
      <c r="A568" s="98">
        <v>560</v>
      </c>
      <c r="B568" s="749" t="s">
        <v>1301</v>
      </c>
      <c r="C568" s="749" t="s">
        <v>4456</v>
      </c>
      <c r="D568" s="750">
        <v>19001031587</v>
      </c>
      <c r="E568" s="739" t="s">
        <v>828</v>
      </c>
      <c r="F568" s="739" t="s">
        <v>333</v>
      </c>
      <c r="G568" s="740">
        <f t="shared" si="16"/>
        <v>100</v>
      </c>
      <c r="H568" s="741">
        <v>80</v>
      </c>
      <c r="I568" s="740">
        <f t="shared" si="17"/>
        <v>20</v>
      </c>
    </row>
    <row r="569" spans="1:9" s="110" customFormat="1" ht="15">
      <c r="A569" s="98">
        <v>561</v>
      </c>
      <c r="B569" s="749" t="s">
        <v>2046</v>
      </c>
      <c r="C569" s="749" t="s">
        <v>4463</v>
      </c>
      <c r="D569" s="750">
        <v>19001004862</v>
      </c>
      <c r="E569" s="739" t="s">
        <v>828</v>
      </c>
      <c r="F569" s="739" t="s">
        <v>333</v>
      </c>
      <c r="G569" s="740">
        <f t="shared" si="16"/>
        <v>100</v>
      </c>
      <c r="H569" s="741">
        <v>80</v>
      </c>
      <c r="I569" s="740">
        <f t="shared" si="17"/>
        <v>20</v>
      </c>
    </row>
    <row r="570" spans="1:9" s="110" customFormat="1" ht="15">
      <c r="A570" s="98">
        <v>562</v>
      </c>
      <c r="B570" s="749" t="s">
        <v>1613</v>
      </c>
      <c r="C570" s="749" t="s">
        <v>4499</v>
      </c>
      <c r="D570" s="750">
        <v>19001032518</v>
      </c>
      <c r="E570" s="739" t="s">
        <v>828</v>
      </c>
      <c r="F570" s="739" t="s">
        <v>333</v>
      </c>
      <c r="G570" s="740">
        <f t="shared" si="16"/>
        <v>100</v>
      </c>
      <c r="H570" s="741">
        <v>80</v>
      </c>
      <c r="I570" s="740">
        <f t="shared" si="17"/>
        <v>20</v>
      </c>
    </row>
    <row r="571" spans="1:9" s="110" customFormat="1" ht="15">
      <c r="A571" s="98">
        <v>563</v>
      </c>
      <c r="B571" s="749" t="s">
        <v>913</v>
      </c>
      <c r="C571" s="749" t="s">
        <v>4500</v>
      </c>
      <c r="D571" s="750">
        <v>19001060629</v>
      </c>
      <c r="E571" s="739" t="s">
        <v>828</v>
      </c>
      <c r="F571" s="739" t="s">
        <v>333</v>
      </c>
      <c r="G571" s="740">
        <f t="shared" si="16"/>
        <v>100</v>
      </c>
      <c r="H571" s="741">
        <v>80</v>
      </c>
      <c r="I571" s="740">
        <f t="shared" si="17"/>
        <v>20</v>
      </c>
    </row>
    <row r="572" spans="1:9" s="110" customFormat="1" ht="15">
      <c r="A572" s="98">
        <v>564</v>
      </c>
      <c r="B572" s="749" t="s">
        <v>4501</v>
      </c>
      <c r="C572" s="749" t="s">
        <v>4445</v>
      </c>
      <c r="D572" s="750">
        <v>62909011255</v>
      </c>
      <c r="E572" s="739" t="s">
        <v>828</v>
      </c>
      <c r="F572" s="739" t="s">
        <v>333</v>
      </c>
      <c r="G572" s="740">
        <f t="shared" si="16"/>
        <v>100</v>
      </c>
      <c r="H572" s="741">
        <v>80</v>
      </c>
      <c r="I572" s="740">
        <f t="shared" si="17"/>
        <v>20</v>
      </c>
    </row>
    <row r="573" spans="1:9" s="110" customFormat="1" ht="15">
      <c r="A573" s="98">
        <v>565</v>
      </c>
      <c r="B573" s="749" t="s">
        <v>1006</v>
      </c>
      <c r="C573" s="749" t="s">
        <v>4456</v>
      </c>
      <c r="D573" s="750">
        <v>19001065652</v>
      </c>
      <c r="E573" s="739" t="s">
        <v>828</v>
      </c>
      <c r="F573" s="739" t="s">
        <v>333</v>
      </c>
      <c r="G573" s="740">
        <f t="shared" si="16"/>
        <v>100</v>
      </c>
      <c r="H573" s="741">
        <v>80</v>
      </c>
      <c r="I573" s="740">
        <f t="shared" si="17"/>
        <v>20</v>
      </c>
    </row>
    <row r="574" spans="1:9" s="110" customFormat="1" ht="15">
      <c r="A574" s="98">
        <v>566</v>
      </c>
      <c r="B574" s="749" t="s">
        <v>4502</v>
      </c>
      <c r="C574" s="749" t="s">
        <v>1398</v>
      </c>
      <c r="D574" s="750">
        <v>62009002756</v>
      </c>
      <c r="E574" s="739" t="s">
        <v>828</v>
      </c>
      <c r="F574" s="739" t="s">
        <v>333</v>
      </c>
      <c r="G574" s="740">
        <f t="shared" si="16"/>
        <v>100</v>
      </c>
      <c r="H574" s="741">
        <v>80</v>
      </c>
      <c r="I574" s="740">
        <f t="shared" si="17"/>
        <v>20</v>
      </c>
    </row>
    <row r="575" spans="1:9" s="110" customFormat="1" ht="15">
      <c r="A575" s="98">
        <v>567</v>
      </c>
      <c r="B575" s="749" t="s">
        <v>1163</v>
      </c>
      <c r="C575" s="749" t="s">
        <v>4441</v>
      </c>
      <c r="D575" s="750">
        <v>19001013593</v>
      </c>
      <c r="E575" s="739" t="s">
        <v>828</v>
      </c>
      <c r="F575" s="739" t="s">
        <v>333</v>
      </c>
      <c r="G575" s="740">
        <f t="shared" si="16"/>
        <v>100</v>
      </c>
      <c r="H575" s="741">
        <v>80</v>
      </c>
      <c r="I575" s="740">
        <f t="shared" si="17"/>
        <v>20</v>
      </c>
    </row>
    <row r="576" spans="1:9" s="110" customFormat="1" ht="15">
      <c r="A576" s="98">
        <v>568</v>
      </c>
      <c r="B576" s="749" t="s">
        <v>4503</v>
      </c>
      <c r="C576" s="749" t="s">
        <v>4443</v>
      </c>
      <c r="D576" s="750">
        <v>19001058585</v>
      </c>
      <c r="E576" s="739" t="s">
        <v>828</v>
      </c>
      <c r="F576" s="739" t="s">
        <v>333</v>
      </c>
      <c r="G576" s="740">
        <f t="shared" si="16"/>
        <v>100</v>
      </c>
      <c r="H576" s="741">
        <v>80</v>
      </c>
      <c r="I576" s="740">
        <f t="shared" si="17"/>
        <v>20</v>
      </c>
    </row>
    <row r="577" spans="1:9" s="110" customFormat="1" ht="15">
      <c r="A577" s="98">
        <v>569</v>
      </c>
      <c r="B577" s="749" t="s">
        <v>859</v>
      </c>
      <c r="C577" s="749" t="s">
        <v>4504</v>
      </c>
      <c r="D577" s="750">
        <v>62009004543</v>
      </c>
      <c r="E577" s="739" t="s">
        <v>828</v>
      </c>
      <c r="F577" s="739" t="s">
        <v>333</v>
      </c>
      <c r="G577" s="740">
        <f t="shared" si="16"/>
        <v>100</v>
      </c>
      <c r="H577" s="741">
        <v>80</v>
      </c>
      <c r="I577" s="740">
        <f t="shared" si="17"/>
        <v>20</v>
      </c>
    </row>
    <row r="578" spans="1:9" s="110" customFormat="1" ht="15">
      <c r="A578" s="98">
        <v>570</v>
      </c>
      <c r="B578" s="749" t="s">
        <v>2023</v>
      </c>
      <c r="C578" s="749" t="s">
        <v>4441</v>
      </c>
      <c r="D578" s="750">
        <v>19001095930</v>
      </c>
      <c r="E578" s="739" t="s">
        <v>828</v>
      </c>
      <c r="F578" s="739" t="s">
        <v>333</v>
      </c>
      <c r="G578" s="740">
        <f t="shared" si="16"/>
        <v>100</v>
      </c>
      <c r="H578" s="741">
        <v>80</v>
      </c>
      <c r="I578" s="740">
        <f t="shared" si="17"/>
        <v>20</v>
      </c>
    </row>
    <row r="579" spans="1:9" s="110" customFormat="1" ht="15">
      <c r="A579" s="98">
        <v>571</v>
      </c>
      <c r="B579" s="749" t="s">
        <v>942</v>
      </c>
      <c r="C579" s="749" t="s">
        <v>4505</v>
      </c>
      <c r="D579" s="750">
        <v>19001101350</v>
      </c>
      <c r="E579" s="739" t="s">
        <v>828</v>
      </c>
      <c r="F579" s="739" t="s">
        <v>333</v>
      </c>
      <c r="G579" s="740">
        <f t="shared" si="16"/>
        <v>100</v>
      </c>
      <c r="H579" s="741">
        <v>80</v>
      </c>
      <c r="I579" s="740">
        <f t="shared" si="17"/>
        <v>20</v>
      </c>
    </row>
    <row r="580" spans="1:9" s="110" customFormat="1" ht="15">
      <c r="A580" s="98">
        <v>572</v>
      </c>
      <c r="B580" s="592" t="s">
        <v>3523</v>
      </c>
      <c r="C580" s="592" t="s">
        <v>4530</v>
      </c>
      <c r="D580" s="575" t="s">
        <v>4506</v>
      </c>
      <c r="E580" s="739" t="s">
        <v>828</v>
      </c>
      <c r="F580" s="739" t="s">
        <v>333</v>
      </c>
      <c r="G580" s="740">
        <f t="shared" si="16"/>
        <v>150</v>
      </c>
      <c r="H580" s="741">
        <v>120</v>
      </c>
      <c r="I580" s="740">
        <f t="shared" si="17"/>
        <v>30</v>
      </c>
    </row>
    <row r="581" spans="1:9" s="110" customFormat="1" ht="15">
      <c r="A581" s="98">
        <v>573</v>
      </c>
      <c r="B581" s="743" t="s">
        <v>3481</v>
      </c>
      <c r="C581" s="743" t="s">
        <v>1166</v>
      </c>
      <c r="D581" s="559" t="s">
        <v>4507</v>
      </c>
      <c r="E581" s="739" t="s">
        <v>828</v>
      </c>
      <c r="F581" s="739" t="s">
        <v>333</v>
      </c>
      <c r="G581" s="740">
        <f t="shared" si="16"/>
        <v>100</v>
      </c>
      <c r="H581" s="741">
        <v>80</v>
      </c>
      <c r="I581" s="740">
        <f t="shared" si="17"/>
        <v>20</v>
      </c>
    </row>
    <row r="582" spans="1:9" s="110" customFormat="1" ht="15">
      <c r="A582" s="98">
        <v>574</v>
      </c>
      <c r="B582" s="743" t="s">
        <v>916</v>
      </c>
      <c r="C582" s="743" t="s">
        <v>4382</v>
      </c>
      <c r="D582" s="559" t="s">
        <v>4508</v>
      </c>
      <c r="E582" s="739" t="s">
        <v>828</v>
      </c>
      <c r="F582" s="739" t="s">
        <v>333</v>
      </c>
      <c r="G582" s="740">
        <f t="shared" si="16"/>
        <v>100</v>
      </c>
      <c r="H582" s="741">
        <v>80</v>
      </c>
      <c r="I582" s="740">
        <f t="shared" si="17"/>
        <v>20</v>
      </c>
    </row>
    <row r="583" spans="1:9" s="110" customFormat="1" ht="15">
      <c r="A583" s="98">
        <v>575</v>
      </c>
      <c r="B583" s="743" t="s">
        <v>916</v>
      </c>
      <c r="C583" s="743" t="s">
        <v>4448</v>
      </c>
      <c r="D583" s="559">
        <v>62007006631</v>
      </c>
      <c r="E583" s="739" t="s">
        <v>828</v>
      </c>
      <c r="F583" s="739" t="s">
        <v>333</v>
      </c>
      <c r="G583" s="740">
        <f t="shared" si="16"/>
        <v>100</v>
      </c>
      <c r="H583" s="741">
        <v>80</v>
      </c>
      <c r="I583" s="740">
        <f t="shared" si="17"/>
        <v>20</v>
      </c>
    </row>
    <row r="584" spans="1:9" s="110" customFormat="1" ht="15">
      <c r="A584" s="98">
        <v>576</v>
      </c>
      <c r="B584" s="743" t="s">
        <v>4531</v>
      </c>
      <c r="C584" s="743" t="s">
        <v>4532</v>
      </c>
      <c r="D584" s="559" t="s">
        <v>4509</v>
      </c>
      <c r="E584" s="739" t="s">
        <v>828</v>
      </c>
      <c r="F584" s="739" t="s">
        <v>333</v>
      </c>
      <c r="G584" s="740">
        <f t="shared" si="16"/>
        <v>100</v>
      </c>
      <c r="H584" s="741">
        <v>80</v>
      </c>
      <c r="I584" s="740">
        <f t="shared" si="17"/>
        <v>20</v>
      </c>
    </row>
    <row r="585" spans="1:9" s="110" customFormat="1" ht="15">
      <c r="A585" s="98">
        <v>577</v>
      </c>
      <c r="B585" s="743" t="s">
        <v>1246</v>
      </c>
      <c r="C585" s="743" t="s">
        <v>4533</v>
      </c>
      <c r="D585" s="559" t="s">
        <v>4510</v>
      </c>
      <c r="E585" s="739" t="s">
        <v>828</v>
      </c>
      <c r="F585" s="739" t="s">
        <v>333</v>
      </c>
      <c r="G585" s="740">
        <f t="shared" si="16"/>
        <v>100</v>
      </c>
      <c r="H585" s="741">
        <v>80</v>
      </c>
      <c r="I585" s="740">
        <f t="shared" si="17"/>
        <v>20</v>
      </c>
    </row>
    <row r="586" spans="1:9" s="110" customFormat="1" ht="15">
      <c r="A586" s="98">
        <v>578</v>
      </c>
      <c r="B586" s="743" t="s">
        <v>859</v>
      </c>
      <c r="C586" s="743" t="s">
        <v>4533</v>
      </c>
      <c r="D586" s="559" t="s">
        <v>4511</v>
      </c>
      <c r="E586" s="739" t="s">
        <v>828</v>
      </c>
      <c r="F586" s="739" t="s">
        <v>333</v>
      </c>
      <c r="G586" s="740">
        <f t="shared" si="16"/>
        <v>100</v>
      </c>
      <c r="H586" s="741">
        <v>80</v>
      </c>
      <c r="I586" s="740">
        <f t="shared" si="17"/>
        <v>20</v>
      </c>
    </row>
    <row r="587" spans="1:9" s="110" customFormat="1" ht="15">
      <c r="A587" s="98">
        <v>579</v>
      </c>
      <c r="B587" s="743" t="s">
        <v>1212</v>
      </c>
      <c r="C587" s="743" t="s">
        <v>3616</v>
      </c>
      <c r="D587" s="559" t="s">
        <v>4512</v>
      </c>
      <c r="E587" s="739" t="s">
        <v>828</v>
      </c>
      <c r="F587" s="739" t="s">
        <v>333</v>
      </c>
      <c r="G587" s="740">
        <f t="shared" si="16"/>
        <v>100</v>
      </c>
      <c r="H587" s="741">
        <v>80</v>
      </c>
      <c r="I587" s="740">
        <f t="shared" si="17"/>
        <v>20</v>
      </c>
    </row>
    <row r="588" spans="1:9" s="110" customFormat="1" ht="15">
      <c r="A588" s="98">
        <v>580</v>
      </c>
      <c r="B588" s="743" t="s">
        <v>1325</v>
      </c>
      <c r="C588" s="743" t="s">
        <v>4534</v>
      </c>
      <c r="D588" s="559" t="s">
        <v>4513</v>
      </c>
      <c r="E588" s="739" t="s">
        <v>828</v>
      </c>
      <c r="F588" s="739" t="s">
        <v>333</v>
      </c>
      <c r="G588" s="740">
        <f t="shared" si="16"/>
        <v>100</v>
      </c>
      <c r="H588" s="741">
        <v>80</v>
      </c>
      <c r="I588" s="740">
        <f t="shared" si="17"/>
        <v>20</v>
      </c>
    </row>
    <row r="589" spans="1:9" s="110" customFormat="1" ht="15">
      <c r="A589" s="98">
        <v>581</v>
      </c>
      <c r="B589" s="743" t="s">
        <v>4152</v>
      </c>
      <c r="C589" s="743" t="s">
        <v>4530</v>
      </c>
      <c r="D589" s="559" t="s">
        <v>4514</v>
      </c>
      <c r="E589" s="739" t="s">
        <v>828</v>
      </c>
      <c r="F589" s="739" t="s">
        <v>333</v>
      </c>
      <c r="G589" s="740">
        <f t="shared" si="16"/>
        <v>100</v>
      </c>
      <c r="H589" s="741">
        <v>80</v>
      </c>
      <c r="I589" s="740">
        <f t="shared" si="17"/>
        <v>20</v>
      </c>
    </row>
    <row r="590" spans="1:9" s="110" customFormat="1" ht="15">
      <c r="A590" s="98">
        <v>582</v>
      </c>
      <c r="B590" s="743" t="s">
        <v>2951</v>
      </c>
      <c r="C590" s="743" t="s">
        <v>1358</v>
      </c>
      <c r="D590" s="559">
        <v>29001010356</v>
      </c>
      <c r="E590" s="739" t="s">
        <v>828</v>
      </c>
      <c r="F590" s="739" t="s">
        <v>333</v>
      </c>
      <c r="G590" s="740">
        <f t="shared" si="16"/>
        <v>100</v>
      </c>
      <c r="H590" s="741">
        <v>80</v>
      </c>
      <c r="I590" s="740">
        <f t="shared" si="17"/>
        <v>20</v>
      </c>
    </row>
    <row r="591" spans="1:9" s="110" customFormat="1" ht="15">
      <c r="A591" s="98">
        <v>583</v>
      </c>
      <c r="B591" s="743" t="s">
        <v>4535</v>
      </c>
      <c r="C591" s="743" t="s">
        <v>4023</v>
      </c>
      <c r="D591" s="559" t="s">
        <v>4515</v>
      </c>
      <c r="E591" s="739" t="s">
        <v>828</v>
      </c>
      <c r="F591" s="739" t="s">
        <v>333</v>
      </c>
      <c r="G591" s="740">
        <f t="shared" si="16"/>
        <v>100</v>
      </c>
      <c r="H591" s="741">
        <v>80</v>
      </c>
      <c r="I591" s="740">
        <f t="shared" si="17"/>
        <v>20</v>
      </c>
    </row>
    <row r="592" spans="1:9" s="110" customFormat="1" ht="15">
      <c r="A592" s="98">
        <v>584</v>
      </c>
      <c r="B592" s="743" t="s">
        <v>4482</v>
      </c>
      <c r="C592" s="743" t="s">
        <v>4325</v>
      </c>
      <c r="D592" s="559">
        <v>29001028597</v>
      </c>
      <c r="E592" s="739" t="s">
        <v>828</v>
      </c>
      <c r="F592" s="739" t="s">
        <v>333</v>
      </c>
      <c r="G592" s="740">
        <f t="shared" si="16"/>
        <v>100</v>
      </c>
      <c r="H592" s="741">
        <v>80</v>
      </c>
      <c r="I592" s="740">
        <f t="shared" si="17"/>
        <v>20</v>
      </c>
    </row>
    <row r="593" spans="1:9" s="110" customFormat="1" ht="15">
      <c r="A593" s="98">
        <v>585</v>
      </c>
      <c r="B593" s="743" t="s">
        <v>4536</v>
      </c>
      <c r="C593" s="743" t="s">
        <v>4533</v>
      </c>
      <c r="D593" s="559" t="s">
        <v>4516</v>
      </c>
      <c r="E593" s="739" t="s">
        <v>828</v>
      </c>
      <c r="F593" s="739" t="s">
        <v>333</v>
      </c>
      <c r="G593" s="740">
        <f t="shared" si="16"/>
        <v>100</v>
      </c>
      <c r="H593" s="741">
        <v>80</v>
      </c>
      <c r="I593" s="740">
        <f t="shared" si="17"/>
        <v>20</v>
      </c>
    </row>
    <row r="594" spans="1:9" s="110" customFormat="1" ht="15">
      <c r="A594" s="98">
        <v>586</v>
      </c>
      <c r="B594" s="743" t="s">
        <v>2617</v>
      </c>
      <c r="C594" s="743" t="s">
        <v>4390</v>
      </c>
      <c r="D594" s="559">
        <v>29001013070</v>
      </c>
      <c r="E594" s="739" t="s">
        <v>828</v>
      </c>
      <c r="F594" s="739" t="s">
        <v>333</v>
      </c>
      <c r="G594" s="740">
        <f t="shared" si="16"/>
        <v>100</v>
      </c>
      <c r="H594" s="741">
        <v>80</v>
      </c>
      <c r="I594" s="740">
        <f t="shared" si="17"/>
        <v>20</v>
      </c>
    </row>
    <row r="595" spans="1:9" s="110" customFormat="1" ht="15">
      <c r="A595" s="98">
        <v>587</v>
      </c>
      <c r="B595" s="743" t="s">
        <v>1130</v>
      </c>
      <c r="C595" s="743" t="s">
        <v>4461</v>
      </c>
      <c r="D595" s="559" t="s">
        <v>4517</v>
      </c>
      <c r="E595" s="739" t="s">
        <v>828</v>
      </c>
      <c r="F595" s="739" t="s">
        <v>333</v>
      </c>
      <c r="G595" s="740">
        <f t="shared" si="16"/>
        <v>100</v>
      </c>
      <c r="H595" s="741">
        <v>80</v>
      </c>
      <c r="I595" s="740">
        <f t="shared" si="17"/>
        <v>20</v>
      </c>
    </row>
    <row r="596" spans="1:9" s="110" customFormat="1" ht="15">
      <c r="A596" s="98">
        <v>588</v>
      </c>
      <c r="B596" s="743" t="s">
        <v>1209</v>
      </c>
      <c r="C596" s="743" t="s">
        <v>2049</v>
      </c>
      <c r="D596" s="559" t="s">
        <v>4518</v>
      </c>
      <c r="E596" s="739" t="s">
        <v>828</v>
      </c>
      <c r="F596" s="739" t="s">
        <v>333</v>
      </c>
      <c r="G596" s="740">
        <f t="shared" si="16"/>
        <v>100</v>
      </c>
      <c r="H596" s="741">
        <v>80</v>
      </c>
      <c r="I596" s="740">
        <f t="shared" si="17"/>
        <v>20</v>
      </c>
    </row>
    <row r="597" spans="1:9" s="110" customFormat="1" ht="15">
      <c r="A597" s="98">
        <v>589</v>
      </c>
      <c r="B597" s="743" t="s">
        <v>896</v>
      </c>
      <c r="C597" s="743" t="s">
        <v>4537</v>
      </c>
      <c r="D597" s="559" t="s">
        <v>4519</v>
      </c>
      <c r="E597" s="739" t="s">
        <v>828</v>
      </c>
      <c r="F597" s="739" t="s">
        <v>333</v>
      </c>
      <c r="G597" s="740">
        <f t="shared" si="16"/>
        <v>100</v>
      </c>
      <c r="H597" s="741">
        <v>80</v>
      </c>
      <c r="I597" s="740">
        <f t="shared" si="17"/>
        <v>20</v>
      </c>
    </row>
    <row r="598" spans="1:9" s="110" customFormat="1" ht="15">
      <c r="A598" s="98">
        <v>590</v>
      </c>
      <c r="B598" s="743" t="s">
        <v>4538</v>
      </c>
      <c r="C598" s="743" t="s">
        <v>4539</v>
      </c>
      <c r="D598" s="559" t="s">
        <v>4520</v>
      </c>
      <c r="E598" s="739" t="s">
        <v>828</v>
      </c>
      <c r="F598" s="739" t="s">
        <v>333</v>
      </c>
      <c r="G598" s="740">
        <f t="shared" si="16"/>
        <v>100</v>
      </c>
      <c r="H598" s="741">
        <v>80</v>
      </c>
      <c r="I598" s="740">
        <f t="shared" si="17"/>
        <v>20</v>
      </c>
    </row>
    <row r="599" spans="1:9" s="110" customFormat="1" ht="15">
      <c r="A599" s="98">
        <v>591</v>
      </c>
      <c r="B599" s="743" t="s">
        <v>4540</v>
      </c>
      <c r="C599" s="743" t="s">
        <v>4541</v>
      </c>
      <c r="D599" s="559" t="s">
        <v>4521</v>
      </c>
      <c r="E599" s="739" t="s">
        <v>828</v>
      </c>
      <c r="F599" s="739" t="s">
        <v>333</v>
      </c>
      <c r="G599" s="740">
        <f t="shared" si="16"/>
        <v>100</v>
      </c>
      <c r="H599" s="741">
        <v>80</v>
      </c>
      <c r="I599" s="740">
        <f t="shared" si="17"/>
        <v>20</v>
      </c>
    </row>
    <row r="600" spans="1:9" s="110" customFormat="1" ht="15">
      <c r="A600" s="98">
        <v>592</v>
      </c>
      <c r="B600" s="752" t="s">
        <v>4542</v>
      </c>
      <c r="C600" s="752" t="s">
        <v>3684</v>
      </c>
      <c r="D600" s="559">
        <v>29001026204</v>
      </c>
      <c r="E600" s="739" t="s">
        <v>828</v>
      </c>
      <c r="F600" s="739" t="s">
        <v>333</v>
      </c>
      <c r="G600" s="740">
        <f t="shared" si="16"/>
        <v>100</v>
      </c>
      <c r="H600" s="741">
        <v>80</v>
      </c>
      <c r="I600" s="740">
        <f t="shared" si="17"/>
        <v>20</v>
      </c>
    </row>
    <row r="601" spans="1:9" s="110" customFormat="1" ht="15">
      <c r="A601" s="98">
        <v>593</v>
      </c>
      <c r="B601" s="743" t="s">
        <v>4398</v>
      </c>
      <c r="C601" s="743" t="s">
        <v>1447</v>
      </c>
      <c r="D601" s="559" t="s">
        <v>4522</v>
      </c>
      <c r="E601" s="739" t="s">
        <v>828</v>
      </c>
      <c r="F601" s="739" t="s">
        <v>333</v>
      </c>
      <c r="G601" s="740">
        <f t="shared" si="16"/>
        <v>100</v>
      </c>
      <c r="H601" s="741">
        <v>80</v>
      </c>
      <c r="I601" s="740">
        <f t="shared" si="17"/>
        <v>20</v>
      </c>
    </row>
    <row r="602" spans="1:9" s="110" customFormat="1" ht="15">
      <c r="A602" s="98">
        <v>594</v>
      </c>
      <c r="B602" s="743" t="s">
        <v>4543</v>
      </c>
      <c r="C602" s="743" t="s">
        <v>4544</v>
      </c>
      <c r="D602" s="559">
        <v>29001023248</v>
      </c>
      <c r="E602" s="739" t="s">
        <v>828</v>
      </c>
      <c r="F602" s="739" t="s">
        <v>333</v>
      </c>
      <c r="G602" s="740">
        <f t="shared" si="16"/>
        <v>100</v>
      </c>
      <c r="H602" s="741">
        <v>80</v>
      </c>
      <c r="I602" s="740">
        <f t="shared" si="17"/>
        <v>20</v>
      </c>
    </row>
    <row r="603" spans="1:9" s="110" customFormat="1" ht="15">
      <c r="A603" s="98">
        <v>595</v>
      </c>
      <c r="B603" s="743" t="s">
        <v>4545</v>
      </c>
      <c r="C603" s="743" t="s">
        <v>2049</v>
      </c>
      <c r="D603" s="559" t="s">
        <v>4523</v>
      </c>
      <c r="E603" s="739" t="s">
        <v>828</v>
      </c>
      <c r="F603" s="739" t="s">
        <v>333</v>
      </c>
      <c r="G603" s="740">
        <f t="shared" si="16"/>
        <v>100</v>
      </c>
      <c r="H603" s="741">
        <v>80</v>
      </c>
      <c r="I603" s="740">
        <f t="shared" si="17"/>
        <v>20</v>
      </c>
    </row>
    <row r="604" spans="1:9" s="110" customFormat="1" ht="15">
      <c r="A604" s="98">
        <v>596</v>
      </c>
      <c r="B604" s="753" t="s">
        <v>4160</v>
      </c>
      <c r="C604" s="753" t="s">
        <v>3616</v>
      </c>
      <c r="D604" s="559">
        <v>29001006505</v>
      </c>
      <c r="E604" s="739" t="s">
        <v>828</v>
      </c>
      <c r="F604" s="739" t="s">
        <v>333</v>
      </c>
      <c r="G604" s="740">
        <f t="shared" si="16"/>
        <v>100</v>
      </c>
      <c r="H604" s="741">
        <v>80</v>
      </c>
      <c r="I604" s="740">
        <f t="shared" si="17"/>
        <v>20</v>
      </c>
    </row>
    <row r="605" spans="1:9" s="110" customFormat="1" ht="15">
      <c r="A605" s="98">
        <v>597</v>
      </c>
      <c r="B605" s="753" t="s">
        <v>551</v>
      </c>
      <c r="C605" s="753" t="s">
        <v>4458</v>
      </c>
      <c r="D605" s="559">
        <v>35001111364</v>
      </c>
      <c r="E605" s="739" t="s">
        <v>828</v>
      </c>
      <c r="F605" s="739" t="s">
        <v>333</v>
      </c>
      <c r="G605" s="740">
        <f t="shared" si="16"/>
        <v>100</v>
      </c>
      <c r="H605" s="741">
        <v>80</v>
      </c>
      <c r="I605" s="740">
        <f t="shared" si="17"/>
        <v>20</v>
      </c>
    </row>
    <row r="606" spans="1:9" s="110" customFormat="1" ht="15">
      <c r="A606" s="98">
        <v>598</v>
      </c>
      <c r="B606" s="753" t="s">
        <v>2334</v>
      </c>
      <c r="C606" s="753" t="s">
        <v>4546</v>
      </c>
      <c r="D606" s="559" t="s">
        <v>4524</v>
      </c>
      <c r="E606" s="739" t="s">
        <v>828</v>
      </c>
      <c r="F606" s="739" t="s">
        <v>333</v>
      </c>
      <c r="G606" s="740">
        <f t="shared" si="16"/>
        <v>100</v>
      </c>
      <c r="H606" s="741">
        <v>80</v>
      </c>
      <c r="I606" s="740">
        <f t="shared" si="17"/>
        <v>20</v>
      </c>
    </row>
    <row r="607" spans="1:9" s="110" customFormat="1" ht="15">
      <c r="A607" s="98">
        <v>599</v>
      </c>
      <c r="B607" s="753" t="s">
        <v>913</v>
      </c>
      <c r="C607" s="753" t="s">
        <v>3422</v>
      </c>
      <c r="D607" s="559" t="s">
        <v>4525</v>
      </c>
      <c r="E607" s="739" t="s">
        <v>828</v>
      </c>
      <c r="F607" s="739" t="s">
        <v>333</v>
      </c>
      <c r="G607" s="740">
        <f t="shared" si="16"/>
        <v>100</v>
      </c>
      <c r="H607" s="741">
        <v>80</v>
      </c>
      <c r="I607" s="740">
        <f t="shared" si="17"/>
        <v>20</v>
      </c>
    </row>
    <row r="608" spans="1:9" s="110" customFormat="1" ht="15">
      <c r="A608" s="98">
        <v>600</v>
      </c>
      <c r="B608" s="753" t="s">
        <v>1301</v>
      </c>
      <c r="C608" s="753" t="s">
        <v>4547</v>
      </c>
      <c r="D608" s="559" t="s">
        <v>4526</v>
      </c>
      <c r="E608" s="739" t="s">
        <v>828</v>
      </c>
      <c r="F608" s="739" t="s">
        <v>333</v>
      </c>
      <c r="G608" s="740">
        <f t="shared" si="16"/>
        <v>100</v>
      </c>
      <c r="H608" s="741">
        <v>80</v>
      </c>
      <c r="I608" s="740">
        <f t="shared" si="17"/>
        <v>20</v>
      </c>
    </row>
    <row r="609" spans="1:9" s="110" customFormat="1" ht="15">
      <c r="A609" s="98">
        <v>601</v>
      </c>
      <c r="B609" s="753" t="s">
        <v>3320</v>
      </c>
      <c r="C609" s="753" t="s">
        <v>3616</v>
      </c>
      <c r="D609" s="559" t="s">
        <v>4527</v>
      </c>
      <c r="E609" s="739" t="s">
        <v>828</v>
      </c>
      <c r="F609" s="739" t="s">
        <v>333</v>
      </c>
      <c r="G609" s="740">
        <f t="shared" ref="G609:G672" si="18">H609/0.8</f>
        <v>100</v>
      </c>
      <c r="H609" s="741">
        <v>80</v>
      </c>
      <c r="I609" s="740">
        <f t="shared" ref="I609:I672" si="19">H609*0.25</f>
        <v>20</v>
      </c>
    </row>
    <row r="610" spans="1:9" s="110" customFormat="1" ht="15">
      <c r="A610" s="98">
        <v>602</v>
      </c>
      <c r="B610" s="753" t="s">
        <v>4548</v>
      </c>
      <c r="C610" s="753" t="s">
        <v>4549</v>
      </c>
      <c r="D610" s="559">
        <v>62001030634</v>
      </c>
      <c r="E610" s="739" t="s">
        <v>828</v>
      </c>
      <c r="F610" s="739" t="s">
        <v>333</v>
      </c>
      <c r="G610" s="740">
        <f t="shared" si="18"/>
        <v>100</v>
      </c>
      <c r="H610" s="741">
        <v>80</v>
      </c>
      <c r="I610" s="740">
        <f t="shared" si="19"/>
        <v>20</v>
      </c>
    </row>
    <row r="611" spans="1:9" s="110" customFormat="1" ht="15">
      <c r="A611" s="98">
        <v>603</v>
      </c>
      <c r="B611" s="753" t="s">
        <v>1493</v>
      </c>
      <c r="C611" s="753" t="s">
        <v>4533</v>
      </c>
      <c r="D611" s="559">
        <v>29001010144</v>
      </c>
      <c r="E611" s="739" t="s">
        <v>828</v>
      </c>
      <c r="F611" s="739" t="s">
        <v>333</v>
      </c>
      <c r="G611" s="740">
        <f t="shared" si="18"/>
        <v>100</v>
      </c>
      <c r="H611" s="741">
        <v>80</v>
      </c>
      <c r="I611" s="740">
        <f t="shared" si="19"/>
        <v>20</v>
      </c>
    </row>
    <row r="612" spans="1:9" s="110" customFormat="1" ht="15">
      <c r="A612" s="98">
        <v>604</v>
      </c>
      <c r="B612" s="753" t="s">
        <v>4550</v>
      </c>
      <c r="C612" s="753" t="s">
        <v>4033</v>
      </c>
      <c r="D612" s="559">
        <v>29001025019</v>
      </c>
      <c r="E612" s="739" t="s">
        <v>828</v>
      </c>
      <c r="F612" s="739" t="s">
        <v>333</v>
      </c>
      <c r="G612" s="740">
        <f t="shared" si="18"/>
        <v>100</v>
      </c>
      <c r="H612" s="741">
        <v>80</v>
      </c>
      <c r="I612" s="740">
        <f t="shared" si="19"/>
        <v>20</v>
      </c>
    </row>
    <row r="613" spans="1:9" s="110" customFormat="1" ht="15">
      <c r="A613" s="98">
        <v>605</v>
      </c>
      <c r="B613" s="753" t="s">
        <v>2752</v>
      </c>
      <c r="C613" s="753" t="s">
        <v>1964</v>
      </c>
      <c r="D613" s="559">
        <v>29001038969</v>
      </c>
      <c r="E613" s="739" t="s">
        <v>828</v>
      </c>
      <c r="F613" s="739" t="s">
        <v>333</v>
      </c>
      <c r="G613" s="740">
        <f t="shared" si="18"/>
        <v>100</v>
      </c>
      <c r="H613" s="741">
        <v>80</v>
      </c>
      <c r="I613" s="740">
        <f t="shared" si="19"/>
        <v>20</v>
      </c>
    </row>
    <row r="614" spans="1:9" s="110" customFormat="1" ht="15">
      <c r="A614" s="98">
        <v>606</v>
      </c>
      <c r="B614" s="753" t="s">
        <v>817</v>
      </c>
      <c r="C614" s="753" t="s">
        <v>4551</v>
      </c>
      <c r="D614" s="559">
        <v>29001000959</v>
      </c>
      <c r="E614" s="739" t="s">
        <v>828</v>
      </c>
      <c r="F614" s="739" t="s">
        <v>333</v>
      </c>
      <c r="G614" s="740">
        <f t="shared" si="18"/>
        <v>100</v>
      </c>
      <c r="H614" s="741">
        <v>80</v>
      </c>
      <c r="I614" s="740">
        <f t="shared" si="19"/>
        <v>20</v>
      </c>
    </row>
    <row r="615" spans="1:9" s="110" customFormat="1" ht="15">
      <c r="A615" s="98">
        <v>607</v>
      </c>
      <c r="B615" s="753" t="s">
        <v>2905</v>
      </c>
      <c r="C615" s="753" t="s">
        <v>4552</v>
      </c>
      <c r="D615" s="559" t="s">
        <v>4528</v>
      </c>
      <c r="E615" s="739" t="s">
        <v>828</v>
      </c>
      <c r="F615" s="739" t="s">
        <v>333</v>
      </c>
      <c r="G615" s="740">
        <f t="shared" si="18"/>
        <v>100</v>
      </c>
      <c r="H615" s="741">
        <v>80</v>
      </c>
      <c r="I615" s="740">
        <f t="shared" si="19"/>
        <v>20</v>
      </c>
    </row>
    <row r="616" spans="1:9" s="110" customFormat="1" ht="15">
      <c r="A616" s="98">
        <v>608</v>
      </c>
      <c r="B616" s="753" t="s">
        <v>4238</v>
      </c>
      <c r="C616" s="753" t="s">
        <v>4530</v>
      </c>
      <c r="D616" s="559">
        <v>29001022482</v>
      </c>
      <c r="E616" s="739" t="s">
        <v>828</v>
      </c>
      <c r="F616" s="739" t="s">
        <v>333</v>
      </c>
      <c r="G616" s="740">
        <f t="shared" si="18"/>
        <v>100</v>
      </c>
      <c r="H616" s="741">
        <v>80</v>
      </c>
      <c r="I616" s="740">
        <f t="shared" si="19"/>
        <v>20</v>
      </c>
    </row>
    <row r="617" spans="1:9" s="110" customFormat="1" ht="15">
      <c r="A617" s="98">
        <v>609</v>
      </c>
      <c r="B617" s="753" t="s">
        <v>1186</v>
      </c>
      <c r="C617" s="753" t="s">
        <v>4553</v>
      </c>
      <c r="D617" s="559">
        <v>29001005349</v>
      </c>
      <c r="E617" s="739" t="s">
        <v>828</v>
      </c>
      <c r="F617" s="739" t="s">
        <v>333</v>
      </c>
      <c r="G617" s="740">
        <f t="shared" si="18"/>
        <v>100</v>
      </c>
      <c r="H617" s="741">
        <v>80</v>
      </c>
      <c r="I617" s="740">
        <f t="shared" si="19"/>
        <v>20</v>
      </c>
    </row>
    <row r="618" spans="1:9" s="110" customFormat="1" ht="15">
      <c r="A618" s="98">
        <v>610</v>
      </c>
      <c r="B618" s="753" t="s">
        <v>1477</v>
      </c>
      <c r="C618" s="753" t="s">
        <v>4554</v>
      </c>
      <c r="D618" s="559">
        <v>29001032747</v>
      </c>
      <c r="E618" s="739" t="s">
        <v>828</v>
      </c>
      <c r="F618" s="739" t="s">
        <v>333</v>
      </c>
      <c r="G618" s="740">
        <f t="shared" si="18"/>
        <v>100</v>
      </c>
      <c r="H618" s="741">
        <v>80</v>
      </c>
      <c r="I618" s="740">
        <f t="shared" si="19"/>
        <v>20</v>
      </c>
    </row>
    <row r="619" spans="1:9" s="110" customFormat="1" ht="15">
      <c r="A619" s="98">
        <v>611</v>
      </c>
      <c r="B619" s="753" t="s">
        <v>4555</v>
      </c>
      <c r="C619" s="753" t="s">
        <v>4556</v>
      </c>
      <c r="D619" s="559" t="s">
        <v>4529</v>
      </c>
      <c r="E619" s="739" t="s">
        <v>828</v>
      </c>
      <c r="F619" s="739" t="s">
        <v>333</v>
      </c>
      <c r="G619" s="740">
        <f t="shared" si="18"/>
        <v>100</v>
      </c>
      <c r="H619" s="741">
        <v>80</v>
      </c>
      <c r="I619" s="740">
        <f t="shared" si="19"/>
        <v>20</v>
      </c>
    </row>
    <row r="620" spans="1:9" s="110" customFormat="1" ht="15">
      <c r="A620" s="98">
        <v>612</v>
      </c>
      <c r="B620" s="592" t="s">
        <v>4578</v>
      </c>
      <c r="C620" s="592" t="s">
        <v>4579</v>
      </c>
      <c r="D620" s="568" t="s">
        <v>4557</v>
      </c>
      <c r="E620" s="739" t="s">
        <v>828</v>
      </c>
      <c r="F620" s="739" t="s">
        <v>333</v>
      </c>
      <c r="G620" s="740">
        <f t="shared" si="18"/>
        <v>150</v>
      </c>
      <c r="H620" s="741">
        <v>120</v>
      </c>
      <c r="I620" s="740">
        <f t="shared" si="19"/>
        <v>30</v>
      </c>
    </row>
    <row r="621" spans="1:9" s="110" customFormat="1" ht="15">
      <c r="A621" s="98">
        <v>613</v>
      </c>
      <c r="B621" s="754" t="s">
        <v>4580</v>
      </c>
      <c r="C621" s="754" t="s">
        <v>2497</v>
      </c>
      <c r="D621" s="755" t="s">
        <v>4558</v>
      </c>
      <c r="E621" s="739" t="s">
        <v>828</v>
      </c>
      <c r="F621" s="739" t="s">
        <v>333</v>
      </c>
      <c r="G621" s="740">
        <f t="shared" si="18"/>
        <v>100</v>
      </c>
      <c r="H621" s="741">
        <v>80</v>
      </c>
      <c r="I621" s="740">
        <f t="shared" si="19"/>
        <v>20</v>
      </c>
    </row>
    <row r="622" spans="1:9" s="110" customFormat="1" ht="15">
      <c r="A622" s="98">
        <v>614</v>
      </c>
      <c r="B622" s="754" t="s">
        <v>3303</v>
      </c>
      <c r="C622" s="754" t="s">
        <v>2143</v>
      </c>
      <c r="D622" s="756" t="s">
        <v>4559</v>
      </c>
      <c r="E622" s="739" t="s">
        <v>828</v>
      </c>
      <c r="F622" s="739" t="s">
        <v>333</v>
      </c>
      <c r="G622" s="740">
        <f t="shared" si="18"/>
        <v>100</v>
      </c>
      <c r="H622" s="741">
        <v>80</v>
      </c>
      <c r="I622" s="740">
        <f t="shared" si="19"/>
        <v>20</v>
      </c>
    </row>
    <row r="623" spans="1:9" s="110" customFormat="1" ht="15">
      <c r="A623" s="98">
        <v>615</v>
      </c>
      <c r="B623" s="754" t="s">
        <v>859</v>
      </c>
      <c r="C623" s="754" t="s">
        <v>4579</v>
      </c>
      <c r="D623" s="755" t="s">
        <v>4560</v>
      </c>
      <c r="E623" s="739" t="s">
        <v>828</v>
      </c>
      <c r="F623" s="739" t="s">
        <v>333</v>
      </c>
      <c r="G623" s="740">
        <f t="shared" si="18"/>
        <v>100</v>
      </c>
      <c r="H623" s="741">
        <v>80</v>
      </c>
      <c r="I623" s="740">
        <f t="shared" si="19"/>
        <v>20</v>
      </c>
    </row>
    <row r="624" spans="1:9" s="110" customFormat="1" ht="15">
      <c r="A624" s="98">
        <v>616</v>
      </c>
      <c r="B624" s="754" t="s">
        <v>2164</v>
      </c>
      <c r="C624" s="754" t="s">
        <v>1068</v>
      </c>
      <c r="D624" s="755" t="s">
        <v>4561</v>
      </c>
      <c r="E624" s="739" t="s">
        <v>828</v>
      </c>
      <c r="F624" s="739" t="s">
        <v>333</v>
      </c>
      <c r="G624" s="740">
        <f t="shared" si="18"/>
        <v>100</v>
      </c>
      <c r="H624" s="741">
        <v>80</v>
      </c>
      <c r="I624" s="740">
        <f t="shared" si="19"/>
        <v>20</v>
      </c>
    </row>
    <row r="625" spans="1:9" s="110" customFormat="1" ht="15">
      <c r="A625" s="98">
        <v>617</v>
      </c>
      <c r="B625" s="754" t="s">
        <v>4332</v>
      </c>
      <c r="C625" s="754" t="s">
        <v>2425</v>
      </c>
      <c r="D625" s="755" t="s">
        <v>4562</v>
      </c>
      <c r="E625" s="739" t="s">
        <v>828</v>
      </c>
      <c r="F625" s="739" t="s">
        <v>333</v>
      </c>
      <c r="G625" s="740">
        <f t="shared" si="18"/>
        <v>100</v>
      </c>
      <c r="H625" s="741">
        <v>80</v>
      </c>
      <c r="I625" s="740">
        <f t="shared" si="19"/>
        <v>20</v>
      </c>
    </row>
    <row r="626" spans="1:9" s="110" customFormat="1" ht="15">
      <c r="A626" s="98">
        <v>618</v>
      </c>
      <c r="B626" s="754" t="s">
        <v>2951</v>
      </c>
      <c r="C626" s="754" t="s">
        <v>1649</v>
      </c>
      <c r="D626" s="755" t="s">
        <v>4563</v>
      </c>
      <c r="E626" s="739" t="s">
        <v>828</v>
      </c>
      <c r="F626" s="739" t="s">
        <v>333</v>
      </c>
      <c r="G626" s="740">
        <f t="shared" si="18"/>
        <v>100</v>
      </c>
      <c r="H626" s="741">
        <v>80</v>
      </c>
      <c r="I626" s="740">
        <f t="shared" si="19"/>
        <v>20</v>
      </c>
    </row>
    <row r="627" spans="1:9" s="110" customFormat="1" ht="15">
      <c r="A627" s="98">
        <v>619</v>
      </c>
      <c r="B627" s="754" t="s">
        <v>4394</v>
      </c>
      <c r="C627" s="754" t="s">
        <v>4581</v>
      </c>
      <c r="D627" s="755">
        <v>37001031872</v>
      </c>
      <c r="E627" s="739" t="s">
        <v>828</v>
      </c>
      <c r="F627" s="739" t="s">
        <v>333</v>
      </c>
      <c r="G627" s="740">
        <f t="shared" si="18"/>
        <v>100</v>
      </c>
      <c r="H627" s="741">
        <v>80</v>
      </c>
      <c r="I627" s="740">
        <f t="shared" si="19"/>
        <v>20</v>
      </c>
    </row>
    <row r="628" spans="1:9" s="110" customFormat="1" ht="15">
      <c r="A628" s="98">
        <v>620</v>
      </c>
      <c r="B628" s="754" t="s">
        <v>2197</v>
      </c>
      <c r="C628" s="754" t="s">
        <v>2789</v>
      </c>
      <c r="D628" s="755">
        <v>62007006875</v>
      </c>
      <c r="E628" s="739" t="s">
        <v>828</v>
      </c>
      <c r="F628" s="739" t="s">
        <v>333</v>
      </c>
      <c r="G628" s="740">
        <f t="shared" si="18"/>
        <v>100</v>
      </c>
      <c r="H628" s="741">
        <v>80</v>
      </c>
      <c r="I628" s="740">
        <f t="shared" si="19"/>
        <v>20</v>
      </c>
    </row>
    <row r="629" spans="1:9" s="110" customFormat="1" ht="15">
      <c r="A629" s="98">
        <v>621</v>
      </c>
      <c r="B629" s="754" t="s">
        <v>1626</v>
      </c>
      <c r="C629" s="754" t="s">
        <v>1545</v>
      </c>
      <c r="D629" s="755" t="s">
        <v>4564</v>
      </c>
      <c r="E629" s="739" t="s">
        <v>828</v>
      </c>
      <c r="F629" s="739" t="s">
        <v>333</v>
      </c>
      <c r="G629" s="740">
        <f t="shared" si="18"/>
        <v>100</v>
      </c>
      <c r="H629" s="741">
        <v>80</v>
      </c>
      <c r="I629" s="740">
        <f t="shared" si="19"/>
        <v>20</v>
      </c>
    </row>
    <row r="630" spans="1:9" s="110" customFormat="1" ht="15">
      <c r="A630" s="98">
        <v>622</v>
      </c>
      <c r="B630" s="754" t="s">
        <v>835</v>
      </c>
      <c r="C630" s="754" t="s">
        <v>4579</v>
      </c>
      <c r="D630" s="755" t="s">
        <v>4565</v>
      </c>
      <c r="E630" s="739" t="s">
        <v>828</v>
      </c>
      <c r="F630" s="739" t="s">
        <v>333</v>
      </c>
      <c r="G630" s="740">
        <f t="shared" si="18"/>
        <v>100</v>
      </c>
      <c r="H630" s="741">
        <v>80</v>
      </c>
      <c r="I630" s="740">
        <f t="shared" si="19"/>
        <v>20</v>
      </c>
    </row>
    <row r="631" spans="1:9" s="110" customFormat="1" ht="15">
      <c r="A631" s="98">
        <v>623</v>
      </c>
      <c r="B631" s="754" t="s">
        <v>4582</v>
      </c>
      <c r="C631" s="754" t="s">
        <v>4253</v>
      </c>
      <c r="D631" s="755" t="s">
        <v>4566</v>
      </c>
      <c r="E631" s="739" t="s">
        <v>828</v>
      </c>
      <c r="F631" s="739" t="s">
        <v>333</v>
      </c>
      <c r="G631" s="740">
        <f t="shared" si="18"/>
        <v>100</v>
      </c>
      <c r="H631" s="741">
        <v>80</v>
      </c>
      <c r="I631" s="740">
        <f t="shared" si="19"/>
        <v>20</v>
      </c>
    </row>
    <row r="632" spans="1:9" s="110" customFormat="1" ht="15">
      <c r="A632" s="98">
        <v>624</v>
      </c>
      <c r="B632" s="754" t="s">
        <v>4583</v>
      </c>
      <c r="C632" s="754" t="s">
        <v>4584</v>
      </c>
      <c r="D632" s="755" t="s">
        <v>4567</v>
      </c>
      <c r="E632" s="739" t="s">
        <v>828</v>
      </c>
      <c r="F632" s="739" t="s">
        <v>333</v>
      </c>
      <c r="G632" s="740">
        <f t="shared" si="18"/>
        <v>100</v>
      </c>
      <c r="H632" s="741">
        <v>80</v>
      </c>
      <c r="I632" s="740">
        <f t="shared" si="19"/>
        <v>20</v>
      </c>
    </row>
    <row r="633" spans="1:9" s="110" customFormat="1" ht="15">
      <c r="A633" s="98">
        <v>625</v>
      </c>
      <c r="B633" s="754" t="s">
        <v>859</v>
      </c>
      <c r="C633" s="754" t="s">
        <v>4539</v>
      </c>
      <c r="D633" s="755" t="s">
        <v>4568</v>
      </c>
      <c r="E633" s="739" t="s">
        <v>828</v>
      </c>
      <c r="F633" s="739" t="s">
        <v>333</v>
      </c>
      <c r="G633" s="740">
        <f t="shared" si="18"/>
        <v>100</v>
      </c>
      <c r="H633" s="741">
        <v>80</v>
      </c>
      <c r="I633" s="740">
        <f t="shared" si="19"/>
        <v>20</v>
      </c>
    </row>
    <row r="634" spans="1:9" s="110" customFormat="1" ht="15">
      <c r="A634" s="98">
        <v>626</v>
      </c>
      <c r="B634" s="754" t="s">
        <v>2715</v>
      </c>
      <c r="C634" s="754" t="s">
        <v>4585</v>
      </c>
      <c r="D634" s="755" t="s">
        <v>4569</v>
      </c>
      <c r="E634" s="739" t="s">
        <v>828</v>
      </c>
      <c r="F634" s="739" t="s">
        <v>333</v>
      </c>
      <c r="G634" s="740">
        <f t="shared" si="18"/>
        <v>100</v>
      </c>
      <c r="H634" s="741">
        <v>80</v>
      </c>
      <c r="I634" s="740">
        <f t="shared" si="19"/>
        <v>20</v>
      </c>
    </row>
    <row r="635" spans="1:9" s="110" customFormat="1" ht="15">
      <c r="A635" s="98">
        <v>627</v>
      </c>
      <c r="B635" s="754" t="s">
        <v>4586</v>
      </c>
      <c r="C635" s="754" t="s">
        <v>2425</v>
      </c>
      <c r="D635" s="755">
        <v>62007006308</v>
      </c>
      <c r="E635" s="739" t="s">
        <v>828</v>
      </c>
      <c r="F635" s="739" t="s">
        <v>333</v>
      </c>
      <c r="G635" s="740">
        <f t="shared" si="18"/>
        <v>100</v>
      </c>
      <c r="H635" s="741">
        <v>80</v>
      </c>
      <c r="I635" s="740">
        <f t="shared" si="19"/>
        <v>20</v>
      </c>
    </row>
    <row r="636" spans="1:9" s="110" customFormat="1" ht="15">
      <c r="A636" s="98">
        <v>628</v>
      </c>
      <c r="B636" s="754" t="s">
        <v>1373</v>
      </c>
      <c r="C636" s="754" t="s">
        <v>4587</v>
      </c>
      <c r="D636" s="755" t="s">
        <v>4570</v>
      </c>
      <c r="E636" s="739" t="s">
        <v>828</v>
      </c>
      <c r="F636" s="739" t="s">
        <v>333</v>
      </c>
      <c r="G636" s="740">
        <f t="shared" si="18"/>
        <v>100</v>
      </c>
      <c r="H636" s="741">
        <v>80</v>
      </c>
      <c r="I636" s="740">
        <f t="shared" si="19"/>
        <v>20</v>
      </c>
    </row>
    <row r="637" spans="1:9" s="110" customFormat="1" ht="15">
      <c r="A637" s="98">
        <v>629</v>
      </c>
      <c r="B637" s="754" t="s">
        <v>1312</v>
      </c>
      <c r="C637" s="754" t="s">
        <v>3670</v>
      </c>
      <c r="D637" s="755" t="s">
        <v>4571</v>
      </c>
      <c r="E637" s="739" t="s">
        <v>828</v>
      </c>
      <c r="F637" s="739" t="s">
        <v>333</v>
      </c>
      <c r="G637" s="740">
        <f t="shared" si="18"/>
        <v>100</v>
      </c>
      <c r="H637" s="741">
        <v>80</v>
      </c>
      <c r="I637" s="740">
        <f t="shared" si="19"/>
        <v>20</v>
      </c>
    </row>
    <row r="638" spans="1:9" s="110" customFormat="1" ht="15">
      <c r="A638" s="98">
        <v>630</v>
      </c>
      <c r="B638" s="754" t="s">
        <v>4152</v>
      </c>
      <c r="C638" s="754" t="s">
        <v>3456</v>
      </c>
      <c r="D638" s="755" t="s">
        <v>4572</v>
      </c>
      <c r="E638" s="739" t="s">
        <v>828</v>
      </c>
      <c r="F638" s="739" t="s">
        <v>333</v>
      </c>
      <c r="G638" s="740">
        <f t="shared" si="18"/>
        <v>100</v>
      </c>
      <c r="H638" s="741">
        <v>80</v>
      </c>
      <c r="I638" s="740">
        <f t="shared" si="19"/>
        <v>20</v>
      </c>
    </row>
    <row r="639" spans="1:9" s="110" customFormat="1" ht="15">
      <c r="A639" s="98">
        <v>631</v>
      </c>
      <c r="B639" s="754" t="s">
        <v>3105</v>
      </c>
      <c r="C639" s="754" t="s">
        <v>4588</v>
      </c>
      <c r="D639" s="755" t="s">
        <v>4573</v>
      </c>
      <c r="E639" s="739" t="s">
        <v>828</v>
      </c>
      <c r="F639" s="739" t="s">
        <v>333</v>
      </c>
      <c r="G639" s="740">
        <f t="shared" si="18"/>
        <v>100</v>
      </c>
      <c r="H639" s="741">
        <v>80</v>
      </c>
      <c r="I639" s="740">
        <f t="shared" si="19"/>
        <v>20</v>
      </c>
    </row>
    <row r="640" spans="1:9" s="110" customFormat="1" ht="15">
      <c r="A640" s="98">
        <v>632</v>
      </c>
      <c r="B640" s="754" t="s">
        <v>1428</v>
      </c>
      <c r="C640" s="754" t="s">
        <v>4579</v>
      </c>
      <c r="D640" s="755" t="s">
        <v>4574</v>
      </c>
      <c r="E640" s="739" t="s">
        <v>828</v>
      </c>
      <c r="F640" s="739" t="s">
        <v>333</v>
      </c>
      <c r="G640" s="740">
        <f t="shared" si="18"/>
        <v>100</v>
      </c>
      <c r="H640" s="741">
        <v>80</v>
      </c>
      <c r="I640" s="740">
        <f t="shared" si="19"/>
        <v>20</v>
      </c>
    </row>
    <row r="641" spans="1:9" s="110" customFormat="1" ht="15">
      <c r="A641" s="98">
        <v>633</v>
      </c>
      <c r="B641" s="754" t="s">
        <v>3852</v>
      </c>
      <c r="C641" s="754" t="s">
        <v>4589</v>
      </c>
      <c r="D641" s="755" t="s">
        <v>4575</v>
      </c>
      <c r="E641" s="739" t="s">
        <v>828</v>
      </c>
      <c r="F641" s="739" t="s">
        <v>333</v>
      </c>
      <c r="G641" s="740">
        <f t="shared" si="18"/>
        <v>100</v>
      </c>
      <c r="H641" s="741">
        <v>80</v>
      </c>
      <c r="I641" s="740">
        <f t="shared" si="19"/>
        <v>20</v>
      </c>
    </row>
    <row r="642" spans="1:9" s="110" customFormat="1" ht="15">
      <c r="A642" s="98">
        <v>634</v>
      </c>
      <c r="B642" s="754" t="s">
        <v>817</v>
      </c>
      <c r="C642" s="754" t="s">
        <v>4590</v>
      </c>
      <c r="D642" s="755">
        <v>62005013650</v>
      </c>
      <c r="E642" s="739" t="s">
        <v>828</v>
      </c>
      <c r="F642" s="739" t="s">
        <v>333</v>
      </c>
      <c r="G642" s="740">
        <f t="shared" si="18"/>
        <v>100</v>
      </c>
      <c r="H642" s="741">
        <v>80</v>
      </c>
      <c r="I642" s="740">
        <f t="shared" si="19"/>
        <v>20</v>
      </c>
    </row>
    <row r="643" spans="1:9" s="110" customFormat="1" ht="15">
      <c r="A643" s="98">
        <v>635</v>
      </c>
      <c r="B643" s="754" t="s">
        <v>4335</v>
      </c>
      <c r="C643" s="754" t="s">
        <v>1949</v>
      </c>
      <c r="D643" s="755" t="s">
        <v>4576</v>
      </c>
      <c r="E643" s="739" t="s">
        <v>828</v>
      </c>
      <c r="F643" s="739" t="s">
        <v>333</v>
      </c>
      <c r="G643" s="740">
        <f t="shared" si="18"/>
        <v>100</v>
      </c>
      <c r="H643" s="741">
        <v>80</v>
      </c>
      <c r="I643" s="740">
        <f t="shared" si="19"/>
        <v>20</v>
      </c>
    </row>
    <row r="644" spans="1:9" s="110" customFormat="1" ht="15">
      <c r="A644" s="98">
        <v>636</v>
      </c>
      <c r="B644" s="754" t="s">
        <v>4591</v>
      </c>
      <c r="C644" s="754" t="s">
        <v>4579</v>
      </c>
      <c r="D644" s="755" t="s">
        <v>4577</v>
      </c>
      <c r="E644" s="739" t="s">
        <v>828</v>
      </c>
      <c r="F644" s="739" t="s">
        <v>333</v>
      </c>
      <c r="G644" s="740">
        <f t="shared" si="18"/>
        <v>100</v>
      </c>
      <c r="H644" s="741">
        <v>80</v>
      </c>
      <c r="I644" s="740">
        <f t="shared" si="19"/>
        <v>20</v>
      </c>
    </row>
    <row r="645" spans="1:9" s="110" customFormat="1" ht="15">
      <c r="A645" s="98">
        <v>637</v>
      </c>
      <c r="B645" s="567" t="s">
        <v>3643</v>
      </c>
      <c r="C645" s="567" t="s">
        <v>4396</v>
      </c>
      <c r="D645" s="568" t="s">
        <v>4592</v>
      </c>
      <c r="E645" s="739" t="s">
        <v>828</v>
      </c>
      <c r="F645" s="739" t="s">
        <v>333</v>
      </c>
      <c r="G645" s="740">
        <f t="shared" si="18"/>
        <v>150</v>
      </c>
      <c r="H645" s="741">
        <v>120</v>
      </c>
      <c r="I645" s="740">
        <f t="shared" si="19"/>
        <v>30</v>
      </c>
    </row>
    <row r="646" spans="1:9" s="110" customFormat="1" ht="15">
      <c r="A646" s="98">
        <v>638</v>
      </c>
      <c r="B646" s="574" t="s">
        <v>1090</v>
      </c>
      <c r="C646" s="574" t="s">
        <v>4617</v>
      </c>
      <c r="D646" s="571" t="s">
        <v>4593</v>
      </c>
      <c r="E646" s="739" t="s">
        <v>828</v>
      </c>
      <c r="F646" s="739" t="s">
        <v>333</v>
      </c>
      <c r="G646" s="740">
        <f t="shared" si="18"/>
        <v>150</v>
      </c>
      <c r="H646" s="741">
        <v>120</v>
      </c>
      <c r="I646" s="740">
        <f t="shared" si="19"/>
        <v>30</v>
      </c>
    </row>
    <row r="647" spans="1:9" s="110" customFormat="1" ht="15">
      <c r="A647" s="98">
        <v>639</v>
      </c>
      <c r="B647" s="558" t="s">
        <v>4482</v>
      </c>
      <c r="C647" s="558" t="s">
        <v>1637</v>
      </c>
      <c r="D647" s="559" t="s">
        <v>4594</v>
      </c>
      <c r="E647" s="739" t="s">
        <v>828</v>
      </c>
      <c r="F647" s="739" t="s">
        <v>333</v>
      </c>
      <c r="G647" s="740">
        <f t="shared" si="18"/>
        <v>100</v>
      </c>
      <c r="H647" s="757">
        <v>80</v>
      </c>
      <c r="I647" s="740">
        <f t="shared" si="19"/>
        <v>20</v>
      </c>
    </row>
    <row r="648" spans="1:9" s="110" customFormat="1" ht="15">
      <c r="A648" s="98">
        <v>640</v>
      </c>
      <c r="B648" s="558" t="s">
        <v>887</v>
      </c>
      <c r="C648" s="558" t="s">
        <v>1637</v>
      </c>
      <c r="D648" s="556" t="s">
        <v>4595</v>
      </c>
      <c r="E648" s="739" t="s">
        <v>828</v>
      </c>
      <c r="F648" s="739" t="s">
        <v>333</v>
      </c>
      <c r="G648" s="740">
        <f t="shared" si="18"/>
        <v>300</v>
      </c>
      <c r="H648" s="757">
        <v>240</v>
      </c>
      <c r="I648" s="740">
        <f t="shared" si="19"/>
        <v>60</v>
      </c>
    </row>
    <row r="649" spans="1:9" s="110" customFormat="1" ht="15">
      <c r="A649" s="98">
        <v>641</v>
      </c>
      <c r="B649" s="558" t="s">
        <v>1186</v>
      </c>
      <c r="C649" s="558" t="s">
        <v>1637</v>
      </c>
      <c r="D649" s="559" t="s">
        <v>4596</v>
      </c>
      <c r="E649" s="739" t="s">
        <v>828</v>
      </c>
      <c r="F649" s="739" t="s">
        <v>333</v>
      </c>
      <c r="G649" s="740">
        <f t="shared" si="18"/>
        <v>300</v>
      </c>
      <c r="H649" s="757">
        <v>240</v>
      </c>
      <c r="I649" s="740">
        <f t="shared" si="19"/>
        <v>60</v>
      </c>
    </row>
    <row r="650" spans="1:9" s="110" customFormat="1" ht="15">
      <c r="A650" s="98">
        <v>642</v>
      </c>
      <c r="B650" s="558" t="s">
        <v>4618</v>
      </c>
      <c r="C650" s="558" t="s">
        <v>2141</v>
      </c>
      <c r="D650" s="559" t="s">
        <v>4597</v>
      </c>
      <c r="E650" s="739" t="s">
        <v>828</v>
      </c>
      <c r="F650" s="739" t="s">
        <v>333</v>
      </c>
      <c r="G650" s="740">
        <f t="shared" si="18"/>
        <v>300</v>
      </c>
      <c r="H650" s="757">
        <v>240</v>
      </c>
      <c r="I650" s="740">
        <f t="shared" si="19"/>
        <v>60</v>
      </c>
    </row>
    <row r="651" spans="1:9" s="110" customFormat="1" ht="15">
      <c r="A651" s="98">
        <v>643</v>
      </c>
      <c r="B651" s="558" t="s">
        <v>4619</v>
      </c>
      <c r="C651" s="558" t="s">
        <v>4620</v>
      </c>
      <c r="D651" s="559" t="s">
        <v>4598</v>
      </c>
      <c r="E651" s="739" t="s">
        <v>828</v>
      </c>
      <c r="F651" s="739" t="s">
        <v>333</v>
      </c>
      <c r="G651" s="740">
        <f t="shared" si="18"/>
        <v>300</v>
      </c>
      <c r="H651" s="757">
        <v>240</v>
      </c>
      <c r="I651" s="740">
        <f t="shared" si="19"/>
        <v>60</v>
      </c>
    </row>
    <row r="652" spans="1:9" s="110" customFormat="1" ht="15">
      <c r="A652" s="98">
        <v>644</v>
      </c>
      <c r="B652" s="558" t="s">
        <v>965</v>
      </c>
      <c r="C652" s="558" t="s">
        <v>3843</v>
      </c>
      <c r="D652" s="559" t="s">
        <v>4599</v>
      </c>
      <c r="E652" s="739" t="s">
        <v>828</v>
      </c>
      <c r="F652" s="739" t="s">
        <v>333</v>
      </c>
      <c r="G652" s="740">
        <f t="shared" si="18"/>
        <v>300</v>
      </c>
      <c r="H652" s="757">
        <v>240</v>
      </c>
      <c r="I652" s="740">
        <f t="shared" si="19"/>
        <v>60</v>
      </c>
    </row>
    <row r="653" spans="1:9" s="110" customFormat="1" ht="15">
      <c r="A653" s="98">
        <v>645</v>
      </c>
      <c r="B653" s="558" t="s">
        <v>1480</v>
      </c>
      <c r="C653" s="558" t="s">
        <v>2141</v>
      </c>
      <c r="D653" s="559" t="s">
        <v>4600</v>
      </c>
      <c r="E653" s="739" t="s">
        <v>828</v>
      </c>
      <c r="F653" s="739" t="s">
        <v>333</v>
      </c>
      <c r="G653" s="740">
        <f t="shared" si="18"/>
        <v>300</v>
      </c>
      <c r="H653" s="757">
        <v>240</v>
      </c>
      <c r="I653" s="740">
        <f t="shared" si="19"/>
        <v>60</v>
      </c>
    </row>
    <row r="654" spans="1:9" s="110" customFormat="1" ht="15">
      <c r="A654" s="98">
        <v>646</v>
      </c>
      <c r="B654" s="558" t="s">
        <v>4621</v>
      </c>
      <c r="C654" s="558" t="s">
        <v>4622</v>
      </c>
      <c r="D654" s="559" t="s">
        <v>4601</v>
      </c>
      <c r="E654" s="739" t="s">
        <v>828</v>
      </c>
      <c r="F654" s="739" t="s">
        <v>333</v>
      </c>
      <c r="G654" s="740">
        <f t="shared" si="18"/>
        <v>300</v>
      </c>
      <c r="H654" s="757">
        <v>240</v>
      </c>
      <c r="I654" s="740">
        <f t="shared" si="19"/>
        <v>60</v>
      </c>
    </row>
    <row r="655" spans="1:9" s="110" customFormat="1" ht="15">
      <c r="A655" s="98">
        <v>647</v>
      </c>
      <c r="B655" s="558" t="s">
        <v>4623</v>
      </c>
      <c r="C655" s="558" t="s">
        <v>4499</v>
      </c>
      <c r="D655" s="559" t="s">
        <v>4602</v>
      </c>
      <c r="E655" s="739" t="s">
        <v>828</v>
      </c>
      <c r="F655" s="739" t="s">
        <v>333</v>
      </c>
      <c r="G655" s="740">
        <f t="shared" si="18"/>
        <v>300</v>
      </c>
      <c r="H655" s="757">
        <v>240</v>
      </c>
      <c r="I655" s="740">
        <f t="shared" si="19"/>
        <v>60</v>
      </c>
    </row>
    <row r="656" spans="1:9" s="110" customFormat="1" ht="15">
      <c r="A656" s="98">
        <v>648</v>
      </c>
      <c r="B656" s="558" t="s">
        <v>994</v>
      </c>
      <c r="C656" s="558" t="s">
        <v>4476</v>
      </c>
      <c r="D656" s="559" t="s">
        <v>4603</v>
      </c>
      <c r="E656" s="739" t="s">
        <v>828</v>
      </c>
      <c r="F656" s="739" t="s">
        <v>333</v>
      </c>
      <c r="G656" s="740">
        <f t="shared" si="18"/>
        <v>300</v>
      </c>
      <c r="H656" s="757">
        <v>240</v>
      </c>
      <c r="I656" s="740">
        <f t="shared" si="19"/>
        <v>60</v>
      </c>
    </row>
    <row r="657" spans="1:9" s="110" customFormat="1" ht="15">
      <c r="A657" s="98">
        <v>649</v>
      </c>
      <c r="B657" s="558" t="s">
        <v>1045</v>
      </c>
      <c r="C657" s="558" t="s">
        <v>4624</v>
      </c>
      <c r="D657" s="559" t="s">
        <v>4604</v>
      </c>
      <c r="E657" s="739" t="s">
        <v>828</v>
      </c>
      <c r="F657" s="739" t="s">
        <v>333</v>
      </c>
      <c r="G657" s="740">
        <f t="shared" si="18"/>
        <v>300</v>
      </c>
      <c r="H657" s="757">
        <v>240</v>
      </c>
      <c r="I657" s="740">
        <f t="shared" si="19"/>
        <v>60</v>
      </c>
    </row>
    <row r="658" spans="1:9" s="110" customFormat="1" ht="15">
      <c r="A658" s="98">
        <v>650</v>
      </c>
      <c r="B658" s="558" t="s">
        <v>1491</v>
      </c>
      <c r="C658" s="558" t="s">
        <v>4312</v>
      </c>
      <c r="D658" s="559" t="s">
        <v>4605</v>
      </c>
      <c r="E658" s="739" t="s">
        <v>828</v>
      </c>
      <c r="F658" s="739" t="s">
        <v>333</v>
      </c>
      <c r="G658" s="740">
        <f t="shared" si="18"/>
        <v>300</v>
      </c>
      <c r="H658" s="757">
        <v>240</v>
      </c>
      <c r="I658" s="740">
        <f t="shared" si="19"/>
        <v>60</v>
      </c>
    </row>
    <row r="659" spans="1:9" s="110" customFormat="1" ht="15">
      <c r="A659" s="98">
        <v>651</v>
      </c>
      <c r="B659" s="558" t="s">
        <v>979</v>
      </c>
      <c r="C659" s="558" t="s">
        <v>4230</v>
      </c>
      <c r="D659" s="559" t="s">
        <v>4606</v>
      </c>
      <c r="E659" s="739" t="s">
        <v>828</v>
      </c>
      <c r="F659" s="739" t="s">
        <v>333</v>
      </c>
      <c r="G659" s="740">
        <f t="shared" si="18"/>
        <v>300</v>
      </c>
      <c r="H659" s="757">
        <v>240</v>
      </c>
      <c r="I659" s="740">
        <f t="shared" si="19"/>
        <v>60</v>
      </c>
    </row>
    <row r="660" spans="1:9" s="110" customFormat="1" ht="15">
      <c r="A660" s="98">
        <v>652</v>
      </c>
      <c r="B660" s="558" t="s">
        <v>3116</v>
      </c>
      <c r="C660" s="558" t="s">
        <v>4625</v>
      </c>
      <c r="D660" s="559" t="s">
        <v>4607</v>
      </c>
      <c r="E660" s="739" t="s">
        <v>828</v>
      </c>
      <c r="F660" s="739" t="s">
        <v>333</v>
      </c>
      <c r="G660" s="740">
        <f t="shared" si="18"/>
        <v>100</v>
      </c>
      <c r="H660" s="757">
        <v>80</v>
      </c>
      <c r="I660" s="740">
        <f t="shared" si="19"/>
        <v>20</v>
      </c>
    </row>
    <row r="661" spans="1:9" s="110" customFormat="1" ht="15">
      <c r="A661" s="98">
        <v>653</v>
      </c>
      <c r="B661" s="558" t="s">
        <v>869</v>
      </c>
      <c r="C661" s="558" t="s">
        <v>4331</v>
      </c>
      <c r="D661" s="559" t="s">
        <v>4608</v>
      </c>
      <c r="E661" s="739" t="s">
        <v>828</v>
      </c>
      <c r="F661" s="739" t="s">
        <v>333</v>
      </c>
      <c r="G661" s="740">
        <f t="shared" si="18"/>
        <v>100</v>
      </c>
      <c r="H661" s="757">
        <v>80</v>
      </c>
      <c r="I661" s="740">
        <f t="shared" si="19"/>
        <v>20</v>
      </c>
    </row>
    <row r="662" spans="1:9" s="110" customFormat="1" ht="15">
      <c r="A662" s="98">
        <v>654</v>
      </c>
      <c r="B662" s="558" t="s">
        <v>2592</v>
      </c>
      <c r="C662" s="558" t="s">
        <v>4626</v>
      </c>
      <c r="D662" s="559" t="s">
        <v>4609</v>
      </c>
      <c r="E662" s="739" t="s">
        <v>828</v>
      </c>
      <c r="F662" s="739" t="s">
        <v>333</v>
      </c>
      <c r="G662" s="740">
        <f t="shared" si="18"/>
        <v>300</v>
      </c>
      <c r="H662" s="757">
        <v>240</v>
      </c>
      <c r="I662" s="740">
        <f t="shared" si="19"/>
        <v>60</v>
      </c>
    </row>
    <row r="663" spans="1:9" s="110" customFormat="1" ht="15">
      <c r="A663" s="98">
        <v>655</v>
      </c>
      <c r="B663" s="558" t="s">
        <v>841</v>
      </c>
      <c r="C663" s="558" t="s">
        <v>2141</v>
      </c>
      <c r="D663" s="559" t="s">
        <v>4610</v>
      </c>
      <c r="E663" s="739" t="s">
        <v>828</v>
      </c>
      <c r="F663" s="739" t="s">
        <v>333</v>
      </c>
      <c r="G663" s="740">
        <f t="shared" si="18"/>
        <v>300</v>
      </c>
      <c r="H663" s="757">
        <v>240</v>
      </c>
      <c r="I663" s="740">
        <f t="shared" si="19"/>
        <v>60</v>
      </c>
    </row>
    <row r="664" spans="1:9" s="110" customFormat="1" ht="15">
      <c r="A664" s="98">
        <v>656</v>
      </c>
      <c r="B664" s="558" t="s">
        <v>4627</v>
      </c>
      <c r="C664" s="558" t="s">
        <v>4628</v>
      </c>
      <c r="D664" s="559" t="s">
        <v>4611</v>
      </c>
      <c r="E664" s="739" t="s">
        <v>828</v>
      </c>
      <c r="F664" s="739" t="s">
        <v>333</v>
      </c>
      <c r="G664" s="740">
        <f t="shared" si="18"/>
        <v>300</v>
      </c>
      <c r="H664" s="757">
        <v>240</v>
      </c>
      <c r="I664" s="740">
        <f t="shared" si="19"/>
        <v>60</v>
      </c>
    </row>
    <row r="665" spans="1:9" s="110" customFormat="1" ht="15">
      <c r="A665" s="98">
        <v>657</v>
      </c>
      <c r="B665" s="558" t="s">
        <v>1409</v>
      </c>
      <c r="C665" s="558" t="s">
        <v>4493</v>
      </c>
      <c r="D665" s="559" t="s">
        <v>4612</v>
      </c>
      <c r="E665" s="739" t="s">
        <v>828</v>
      </c>
      <c r="F665" s="739" t="s">
        <v>333</v>
      </c>
      <c r="G665" s="740">
        <f t="shared" si="18"/>
        <v>300</v>
      </c>
      <c r="H665" s="757">
        <v>240</v>
      </c>
      <c r="I665" s="740">
        <f t="shared" si="19"/>
        <v>60</v>
      </c>
    </row>
    <row r="666" spans="1:9" s="110" customFormat="1" ht="15">
      <c r="A666" s="98">
        <v>658</v>
      </c>
      <c r="B666" s="558" t="s">
        <v>1301</v>
      </c>
      <c r="C666" s="558" t="s">
        <v>4493</v>
      </c>
      <c r="D666" s="559" t="s">
        <v>4613</v>
      </c>
      <c r="E666" s="739" t="s">
        <v>828</v>
      </c>
      <c r="F666" s="739" t="s">
        <v>333</v>
      </c>
      <c r="G666" s="740">
        <f t="shared" si="18"/>
        <v>300</v>
      </c>
      <c r="H666" s="757">
        <v>240</v>
      </c>
      <c r="I666" s="740">
        <f t="shared" si="19"/>
        <v>60</v>
      </c>
    </row>
    <row r="667" spans="1:9" s="110" customFormat="1" ht="15">
      <c r="A667" s="98">
        <v>659</v>
      </c>
      <c r="B667" s="558" t="s">
        <v>4629</v>
      </c>
      <c r="C667" s="558" t="s">
        <v>4630</v>
      </c>
      <c r="D667" s="559" t="s">
        <v>4614</v>
      </c>
      <c r="E667" s="739" t="s">
        <v>828</v>
      </c>
      <c r="F667" s="739" t="s">
        <v>333</v>
      </c>
      <c r="G667" s="740">
        <f t="shared" si="18"/>
        <v>100</v>
      </c>
      <c r="H667" s="757">
        <v>80</v>
      </c>
      <c r="I667" s="740">
        <f t="shared" si="19"/>
        <v>20</v>
      </c>
    </row>
    <row r="668" spans="1:9" s="110" customFormat="1" ht="15">
      <c r="A668" s="98">
        <v>660</v>
      </c>
      <c r="B668" s="558" t="s">
        <v>869</v>
      </c>
      <c r="C668" s="558" t="s">
        <v>4631</v>
      </c>
      <c r="D668" s="559" t="s">
        <v>4615</v>
      </c>
      <c r="E668" s="739" t="s">
        <v>828</v>
      </c>
      <c r="F668" s="739" t="s">
        <v>333</v>
      </c>
      <c r="G668" s="740">
        <f t="shared" si="18"/>
        <v>100</v>
      </c>
      <c r="H668" s="757">
        <v>80</v>
      </c>
      <c r="I668" s="740">
        <f t="shared" si="19"/>
        <v>20</v>
      </c>
    </row>
    <row r="669" spans="1:9" s="110" customFormat="1" ht="15">
      <c r="A669" s="98">
        <v>661</v>
      </c>
      <c r="B669" s="558" t="s">
        <v>1677</v>
      </c>
      <c r="C669" s="558" t="s">
        <v>4493</v>
      </c>
      <c r="D669" s="559" t="s">
        <v>4616</v>
      </c>
      <c r="E669" s="739" t="s">
        <v>828</v>
      </c>
      <c r="F669" s="739" t="s">
        <v>333</v>
      </c>
      <c r="G669" s="740">
        <f t="shared" si="18"/>
        <v>300</v>
      </c>
      <c r="H669" s="757">
        <v>240</v>
      </c>
      <c r="I669" s="740">
        <f t="shared" si="19"/>
        <v>60</v>
      </c>
    </row>
    <row r="670" spans="1:9" s="110" customFormat="1" ht="15">
      <c r="A670" s="98">
        <v>662</v>
      </c>
      <c r="B670" s="561" t="s">
        <v>1511</v>
      </c>
      <c r="C670" s="561" t="s">
        <v>4456</v>
      </c>
      <c r="D670" s="744">
        <v>51001018273</v>
      </c>
      <c r="E670" s="739" t="s">
        <v>828</v>
      </c>
      <c r="F670" s="739" t="s">
        <v>333</v>
      </c>
      <c r="G670" s="740">
        <f t="shared" si="18"/>
        <v>300</v>
      </c>
      <c r="H670" s="757">
        <v>240</v>
      </c>
      <c r="I670" s="740">
        <f t="shared" si="19"/>
        <v>60</v>
      </c>
    </row>
    <row r="671" spans="1:9" s="110" customFormat="1" ht="15">
      <c r="A671" s="98">
        <v>663</v>
      </c>
      <c r="B671" s="561" t="s">
        <v>4632</v>
      </c>
      <c r="C671" s="561" t="s">
        <v>4499</v>
      </c>
      <c r="D671" s="744">
        <v>51001021775</v>
      </c>
      <c r="E671" s="739" t="s">
        <v>828</v>
      </c>
      <c r="F671" s="739" t="s">
        <v>333</v>
      </c>
      <c r="G671" s="740">
        <f t="shared" si="18"/>
        <v>300</v>
      </c>
      <c r="H671" s="757">
        <v>240</v>
      </c>
      <c r="I671" s="740">
        <f t="shared" si="19"/>
        <v>60</v>
      </c>
    </row>
    <row r="672" spans="1:9" s="110" customFormat="1" ht="15">
      <c r="A672" s="98">
        <v>664</v>
      </c>
      <c r="B672" s="561" t="s">
        <v>841</v>
      </c>
      <c r="C672" s="561" t="s">
        <v>4633</v>
      </c>
      <c r="D672" s="744">
        <v>62004028442</v>
      </c>
      <c r="E672" s="739" t="s">
        <v>828</v>
      </c>
      <c r="F672" s="739" t="s">
        <v>333</v>
      </c>
      <c r="G672" s="740">
        <f t="shared" si="18"/>
        <v>100</v>
      </c>
      <c r="H672" s="757">
        <v>80</v>
      </c>
      <c r="I672" s="740">
        <f t="shared" si="19"/>
        <v>20</v>
      </c>
    </row>
    <row r="673" spans="1:9" s="110" customFormat="1" ht="15">
      <c r="A673" s="98">
        <v>665</v>
      </c>
      <c r="B673" s="561" t="s">
        <v>846</v>
      </c>
      <c r="C673" s="561" t="s">
        <v>1637</v>
      </c>
      <c r="D673" s="744">
        <v>51001027764</v>
      </c>
      <c r="E673" s="739" t="s">
        <v>828</v>
      </c>
      <c r="F673" s="739" t="s">
        <v>333</v>
      </c>
      <c r="G673" s="740">
        <f t="shared" ref="G673:G736" si="20">H673/0.8</f>
        <v>100</v>
      </c>
      <c r="H673" s="757">
        <v>80</v>
      </c>
      <c r="I673" s="740">
        <f t="shared" ref="I673:I736" si="21">H673*0.25</f>
        <v>20</v>
      </c>
    </row>
    <row r="674" spans="1:9" s="110" customFormat="1" ht="15">
      <c r="A674" s="98">
        <v>666</v>
      </c>
      <c r="B674" s="561" t="s">
        <v>4634</v>
      </c>
      <c r="C674" s="561" t="s">
        <v>4496</v>
      </c>
      <c r="D674" s="744">
        <v>62006010331</v>
      </c>
      <c r="E674" s="739" t="s">
        <v>828</v>
      </c>
      <c r="F674" s="739" t="s">
        <v>333</v>
      </c>
      <c r="G674" s="740">
        <f t="shared" si="20"/>
        <v>100</v>
      </c>
      <c r="H674" s="757">
        <v>80</v>
      </c>
      <c r="I674" s="740">
        <f t="shared" si="21"/>
        <v>20</v>
      </c>
    </row>
    <row r="675" spans="1:9" s="110" customFormat="1" ht="15">
      <c r="A675" s="98">
        <v>667</v>
      </c>
      <c r="B675" s="592" t="s">
        <v>4246</v>
      </c>
      <c r="C675" s="592" t="s">
        <v>2442</v>
      </c>
      <c r="D675" s="568" t="s">
        <v>4635</v>
      </c>
      <c r="E675" s="739" t="s">
        <v>828</v>
      </c>
      <c r="F675" s="739" t="s">
        <v>333</v>
      </c>
      <c r="G675" s="740">
        <f t="shared" si="20"/>
        <v>150</v>
      </c>
      <c r="H675" s="741">
        <v>120</v>
      </c>
      <c r="I675" s="740">
        <f t="shared" si="21"/>
        <v>30</v>
      </c>
    </row>
    <row r="676" spans="1:9" s="110" customFormat="1" ht="15">
      <c r="A676" s="98">
        <v>668</v>
      </c>
      <c r="B676" s="743" t="s">
        <v>3162</v>
      </c>
      <c r="C676" s="743" t="s">
        <v>4458</v>
      </c>
      <c r="D676" s="559" t="s">
        <v>4636</v>
      </c>
      <c r="E676" s="739" t="s">
        <v>828</v>
      </c>
      <c r="F676" s="739" t="s">
        <v>333</v>
      </c>
      <c r="G676" s="740">
        <f t="shared" si="20"/>
        <v>200</v>
      </c>
      <c r="H676" s="741">
        <v>160</v>
      </c>
      <c r="I676" s="740">
        <f t="shared" si="21"/>
        <v>40</v>
      </c>
    </row>
    <row r="677" spans="1:9" s="110" customFormat="1" ht="15">
      <c r="A677" s="98">
        <v>669</v>
      </c>
      <c r="B677" s="743" t="s">
        <v>2615</v>
      </c>
      <c r="C677" s="743" t="s">
        <v>4653</v>
      </c>
      <c r="D677" s="559" t="s">
        <v>4637</v>
      </c>
      <c r="E677" s="739" t="s">
        <v>828</v>
      </c>
      <c r="F677" s="739" t="s">
        <v>333</v>
      </c>
      <c r="G677" s="740">
        <f t="shared" si="20"/>
        <v>200</v>
      </c>
      <c r="H677" s="741">
        <v>160</v>
      </c>
      <c r="I677" s="740">
        <f t="shared" si="21"/>
        <v>40</v>
      </c>
    </row>
    <row r="678" spans="1:9" s="110" customFormat="1" ht="15">
      <c r="A678" s="98">
        <v>670</v>
      </c>
      <c r="B678" s="743" t="s">
        <v>893</v>
      </c>
      <c r="C678" s="743" t="s">
        <v>2419</v>
      </c>
      <c r="D678" s="559" t="s">
        <v>4638</v>
      </c>
      <c r="E678" s="739" t="s">
        <v>828</v>
      </c>
      <c r="F678" s="739" t="s">
        <v>333</v>
      </c>
      <c r="G678" s="740">
        <f t="shared" si="20"/>
        <v>200</v>
      </c>
      <c r="H678" s="741">
        <v>160</v>
      </c>
      <c r="I678" s="740">
        <f t="shared" si="21"/>
        <v>40</v>
      </c>
    </row>
    <row r="679" spans="1:9" s="110" customFormat="1" ht="15">
      <c r="A679" s="98">
        <v>671</v>
      </c>
      <c r="B679" s="743" t="s">
        <v>1097</v>
      </c>
      <c r="C679" s="743" t="s">
        <v>4654</v>
      </c>
      <c r="D679" s="559" t="s">
        <v>4639</v>
      </c>
      <c r="E679" s="739" t="s">
        <v>828</v>
      </c>
      <c r="F679" s="739" t="s">
        <v>333</v>
      </c>
      <c r="G679" s="740">
        <f t="shared" si="20"/>
        <v>100</v>
      </c>
      <c r="H679" s="741">
        <v>80</v>
      </c>
      <c r="I679" s="740">
        <f t="shared" si="21"/>
        <v>20</v>
      </c>
    </row>
    <row r="680" spans="1:9" s="110" customFormat="1" ht="15">
      <c r="A680" s="98">
        <v>672</v>
      </c>
      <c r="B680" s="743" t="s">
        <v>4655</v>
      </c>
      <c r="C680" s="743" t="s">
        <v>4656</v>
      </c>
      <c r="D680" s="559" t="s">
        <v>4640</v>
      </c>
      <c r="E680" s="739" t="s">
        <v>828</v>
      </c>
      <c r="F680" s="739" t="s">
        <v>333</v>
      </c>
      <c r="G680" s="740">
        <f t="shared" si="20"/>
        <v>200</v>
      </c>
      <c r="H680" s="741">
        <v>160</v>
      </c>
      <c r="I680" s="740">
        <f t="shared" si="21"/>
        <v>40</v>
      </c>
    </row>
    <row r="681" spans="1:9" s="110" customFormat="1" ht="15">
      <c r="A681" s="98">
        <v>673</v>
      </c>
      <c r="B681" s="743" t="s">
        <v>838</v>
      </c>
      <c r="C681" s="743" t="s">
        <v>4441</v>
      </c>
      <c r="D681" s="559" t="s">
        <v>4641</v>
      </c>
      <c r="E681" s="739" t="s">
        <v>828</v>
      </c>
      <c r="F681" s="739" t="s">
        <v>333</v>
      </c>
      <c r="G681" s="740">
        <f t="shared" si="20"/>
        <v>200</v>
      </c>
      <c r="H681" s="741">
        <v>160</v>
      </c>
      <c r="I681" s="740">
        <f t="shared" si="21"/>
        <v>40</v>
      </c>
    </row>
    <row r="682" spans="1:9" s="110" customFormat="1" ht="15">
      <c r="A682" s="98">
        <v>674</v>
      </c>
      <c r="B682" s="743" t="s">
        <v>4657</v>
      </c>
      <c r="C682" s="743" t="s">
        <v>4658</v>
      </c>
      <c r="D682" s="559" t="s">
        <v>4642</v>
      </c>
      <c r="E682" s="739" t="s">
        <v>828</v>
      </c>
      <c r="F682" s="739" t="s">
        <v>333</v>
      </c>
      <c r="G682" s="740">
        <f t="shared" si="20"/>
        <v>100</v>
      </c>
      <c r="H682" s="741">
        <v>80</v>
      </c>
      <c r="I682" s="740">
        <f t="shared" si="21"/>
        <v>20</v>
      </c>
    </row>
    <row r="683" spans="1:9" s="110" customFormat="1" ht="15">
      <c r="A683" s="98">
        <v>675</v>
      </c>
      <c r="B683" s="743" t="s">
        <v>913</v>
      </c>
      <c r="C683" s="743" t="s">
        <v>4659</v>
      </c>
      <c r="D683" s="559" t="s">
        <v>4643</v>
      </c>
      <c r="E683" s="739" t="s">
        <v>828</v>
      </c>
      <c r="F683" s="739" t="s">
        <v>333</v>
      </c>
      <c r="G683" s="740">
        <f t="shared" si="20"/>
        <v>200</v>
      </c>
      <c r="H683" s="741">
        <v>160</v>
      </c>
      <c r="I683" s="740">
        <f t="shared" si="21"/>
        <v>40</v>
      </c>
    </row>
    <row r="684" spans="1:9" s="110" customFormat="1" ht="15">
      <c r="A684" s="98">
        <v>676</v>
      </c>
      <c r="B684" s="743" t="s">
        <v>4660</v>
      </c>
      <c r="C684" s="743" t="s">
        <v>4031</v>
      </c>
      <c r="D684" s="559" t="s">
        <v>4644</v>
      </c>
      <c r="E684" s="739" t="s">
        <v>828</v>
      </c>
      <c r="F684" s="739" t="s">
        <v>333</v>
      </c>
      <c r="G684" s="740">
        <f t="shared" si="20"/>
        <v>200</v>
      </c>
      <c r="H684" s="741">
        <v>160</v>
      </c>
      <c r="I684" s="740">
        <f t="shared" si="21"/>
        <v>40</v>
      </c>
    </row>
    <row r="685" spans="1:9" s="110" customFormat="1" ht="15">
      <c r="A685" s="98">
        <v>677</v>
      </c>
      <c r="B685" s="743" t="s">
        <v>3116</v>
      </c>
      <c r="C685" s="743" t="s">
        <v>2141</v>
      </c>
      <c r="D685" s="559" t="s">
        <v>4645</v>
      </c>
      <c r="E685" s="739" t="s">
        <v>828</v>
      </c>
      <c r="F685" s="739" t="s">
        <v>333</v>
      </c>
      <c r="G685" s="740">
        <f t="shared" si="20"/>
        <v>100</v>
      </c>
      <c r="H685" s="741">
        <v>80</v>
      </c>
      <c r="I685" s="740">
        <f t="shared" si="21"/>
        <v>20</v>
      </c>
    </row>
    <row r="686" spans="1:9" s="110" customFormat="1" ht="15">
      <c r="A686" s="98">
        <v>678</v>
      </c>
      <c r="B686" s="743" t="s">
        <v>1752</v>
      </c>
      <c r="C686" s="743" t="s">
        <v>833</v>
      </c>
      <c r="D686" s="559" t="s">
        <v>4646</v>
      </c>
      <c r="E686" s="739" t="s">
        <v>828</v>
      </c>
      <c r="F686" s="739" t="s">
        <v>333</v>
      </c>
      <c r="G686" s="740">
        <f t="shared" si="20"/>
        <v>100</v>
      </c>
      <c r="H686" s="741">
        <v>80</v>
      </c>
      <c r="I686" s="740">
        <f t="shared" si="21"/>
        <v>20</v>
      </c>
    </row>
    <row r="687" spans="1:9" s="110" customFormat="1" ht="15">
      <c r="A687" s="98">
        <v>679</v>
      </c>
      <c r="B687" s="743" t="s">
        <v>3318</v>
      </c>
      <c r="C687" s="743" t="s">
        <v>4661</v>
      </c>
      <c r="D687" s="559" t="s">
        <v>4647</v>
      </c>
      <c r="E687" s="739" t="s">
        <v>828</v>
      </c>
      <c r="F687" s="739" t="s">
        <v>333</v>
      </c>
      <c r="G687" s="740">
        <f t="shared" si="20"/>
        <v>200</v>
      </c>
      <c r="H687" s="741">
        <v>160</v>
      </c>
      <c r="I687" s="740">
        <f t="shared" si="21"/>
        <v>40</v>
      </c>
    </row>
    <row r="688" spans="1:9" s="110" customFormat="1" ht="15">
      <c r="A688" s="98">
        <v>680</v>
      </c>
      <c r="B688" s="743" t="s">
        <v>913</v>
      </c>
      <c r="C688" s="743" t="s">
        <v>4662</v>
      </c>
      <c r="D688" s="559" t="s">
        <v>4648</v>
      </c>
      <c r="E688" s="739" t="s">
        <v>828</v>
      </c>
      <c r="F688" s="739" t="s">
        <v>333</v>
      </c>
      <c r="G688" s="740">
        <f t="shared" si="20"/>
        <v>100</v>
      </c>
      <c r="H688" s="741">
        <v>80</v>
      </c>
      <c r="I688" s="740">
        <f t="shared" si="21"/>
        <v>20</v>
      </c>
    </row>
    <row r="689" spans="1:9" s="110" customFormat="1" ht="15">
      <c r="A689" s="98">
        <v>681</v>
      </c>
      <c r="B689" s="743" t="s">
        <v>1053</v>
      </c>
      <c r="C689" s="743" t="s">
        <v>4533</v>
      </c>
      <c r="D689" s="559" t="s">
        <v>4649</v>
      </c>
      <c r="E689" s="739" t="s">
        <v>828</v>
      </c>
      <c r="F689" s="739" t="s">
        <v>333</v>
      </c>
      <c r="G689" s="740">
        <f t="shared" si="20"/>
        <v>100</v>
      </c>
      <c r="H689" s="741">
        <v>80</v>
      </c>
      <c r="I689" s="740">
        <f t="shared" si="21"/>
        <v>20</v>
      </c>
    </row>
    <row r="690" spans="1:9" s="110" customFormat="1" ht="15">
      <c r="A690" s="98">
        <v>682</v>
      </c>
      <c r="B690" s="743" t="s">
        <v>4663</v>
      </c>
      <c r="C690" s="743" t="s">
        <v>4664</v>
      </c>
      <c r="D690" s="559" t="s">
        <v>4650</v>
      </c>
      <c r="E690" s="739" t="s">
        <v>828</v>
      </c>
      <c r="F690" s="739" t="s">
        <v>333</v>
      </c>
      <c r="G690" s="740">
        <f t="shared" si="20"/>
        <v>200</v>
      </c>
      <c r="H690" s="741">
        <v>160</v>
      </c>
      <c r="I690" s="740">
        <f t="shared" si="21"/>
        <v>40</v>
      </c>
    </row>
    <row r="691" spans="1:9" s="110" customFormat="1" ht="15">
      <c r="A691" s="98">
        <v>683</v>
      </c>
      <c r="B691" s="753" t="s">
        <v>4239</v>
      </c>
      <c r="C691" s="753" t="s">
        <v>4665</v>
      </c>
      <c r="D691" s="559" t="s">
        <v>4651</v>
      </c>
      <c r="E691" s="739" t="s">
        <v>828</v>
      </c>
      <c r="F691" s="739" t="s">
        <v>333</v>
      </c>
      <c r="G691" s="740">
        <f t="shared" si="20"/>
        <v>100</v>
      </c>
      <c r="H691" s="741">
        <v>80</v>
      </c>
      <c r="I691" s="740">
        <f t="shared" si="21"/>
        <v>20</v>
      </c>
    </row>
    <row r="692" spans="1:9" s="110" customFormat="1" ht="15">
      <c r="A692" s="98">
        <v>684</v>
      </c>
      <c r="B692" s="753" t="s">
        <v>4666</v>
      </c>
      <c r="C692" s="753" t="s">
        <v>4667</v>
      </c>
      <c r="D692" s="559" t="s">
        <v>4652</v>
      </c>
      <c r="E692" s="739" t="s">
        <v>828</v>
      </c>
      <c r="F692" s="739" t="s">
        <v>333</v>
      </c>
      <c r="G692" s="740">
        <f t="shared" si="20"/>
        <v>200</v>
      </c>
      <c r="H692" s="741">
        <v>160</v>
      </c>
      <c r="I692" s="740">
        <f t="shared" si="21"/>
        <v>40</v>
      </c>
    </row>
    <row r="693" spans="1:9" s="110" customFormat="1" ht="15">
      <c r="A693" s="98">
        <v>685</v>
      </c>
      <c r="B693" s="758" t="s">
        <v>551</v>
      </c>
      <c r="C693" s="758" t="s">
        <v>3049</v>
      </c>
      <c r="D693" s="759" t="s">
        <v>4668</v>
      </c>
      <c r="E693" s="760" t="s">
        <v>828</v>
      </c>
      <c r="F693" s="760" t="s">
        <v>333</v>
      </c>
      <c r="G693" s="761">
        <f t="shared" si="20"/>
        <v>150</v>
      </c>
      <c r="H693" s="762">
        <v>120</v>
      </c>
      <c r="I693" s="761">
        <f t="shared" si="21"/>
        <v>30</v>
      </c>
    </row>
    <row r="694" spans="1:9" s="110" customFormat="1" ht="15">
      <c r="A694" s="98">
        <v>686</v>
      </c>
      <c r="B694" s="763" t="s">
        <v>1994</v>
      </c>
      <c r="C694" s="763" t="s">
        <v>4691</v>
      </c>
      <c r="D694" s="764" t="s">
        <v>4669</v>
      </c>
      <c r="E694" s="760" t="s">
        <v>828</v>
      </c>
      <c r="F694" s="760" t="s">
        <v>333</v>
      </c>
      <c r="G694" s="761">
        <f t="shared" si="20"/>
        <v>100</v>
      </c>
      <c r="H694" s="762">
        <v>80</v>
      </c>
      <c r="I694" s="761">
        <f t="shared" si="21"/>
        <v>20</v>
      </c>
    </row>
    <row r="695" spans="1:9" s="110" customFormat="1" ht="15">
      <c r="A695" s="98">
        <v>687</v>
      </c>
      <c r="B695" s="763" t="s">
        <v>1441</v>
      </c>
      <c r="C695" s="763" t="s">
        <v>839</v>
      </c>
      <c r="D695" s="765" t="s">
        <v>4670</v>
      </c>
      <c r="E695" s="760" t="s">
        <v>828</v>
      </c>
      <c r="F695" s="760" t="s">
        <v>333</v>
      </c>
      <c r="G695" s="761">
        <f t="shared" si="20"/>
        <v>100</v>
      </c>
      <c r="H695" s="762">
        <v>80</v>
      </c>
      <c r="I695" s="761">
        <f t="shared" si="21"/>
        <v>20</v>
      </c>
    </row>
    <row r="696" spans="1:9" s="110" customFormat="1" ht="15">
      <c r="A696" s="98">
        <v>688</v>
      </c>
      <c r="B696" s="763" t="s">
        <v>997</v>
      </c>
      <c r="C696" s="763" t="s">
        <v>1707</v>
      </c>
      <c r="D696" s="764" t="s">
        <v>4671</v>
      </c>
      <c r="E696" s="760" t="s">
        <v>828</v>
      </c>
      <c r="F696" s="760" t="s">
        <v>333</v>
      </c>
      <c r="G696" s="761">
        <f t="shared" si="20"/>
        <v>100</v>
      </c>
      <c r="H696" s="762">
        <v>80</v>
      </c>
      <c r="I696" s="761">
        <f t="shared" si="21"/>
        <v>20</v>
      </c>
    </row>
    <row r="697" spans="1:9" s="110" customFormat="1" ht="15">
      <c r="A697" s="98">
        <v>689</v>
      </c>
      <c r="B697" s="763" t="s">
        <v>997</v>
      </c>
      <c r="C697" s="763" t="s">
        <v>3207</v>
      </c>
      <c r="D697" s="764" t="s">
        <v>4672</v>
      </c>
      <c r="E697" s="760" t="s">
        <v>828</v>
      </c>
      <c r="F697" s="760" t="s">
        <v>333</v>
      </c>
      <c r="G697" s="761">
        <f t="shared" si="20"/>
        <v>100</v>
      </c>
      <c r="H697" s="762">
        <v>80</v>
      </c>
      <c r="I697" s="761">
        <f t="shared" si="21"/>
        <v>20</v>
      </c>
    </row>
    <row r="698" spans="1:9" s="110" customFormat="1" ht="15">
      <c r="A698" s="98">
        <v>690</v>
      </c>
      <c r="B698" s="763" t="s">
        <v>1050</v>
      </c>
      <c r="C698" s="763" t="s">
        <v>4692</v>
      </c>
      <c r="D698" s="764" t="s">
        <v>4673</v>
      </c>
      <c r="E698" s="760" t="s">
        <v>828</v>
      </c>
      <c r="F698" s="760" t="s">
        <v>333</v>
      </c>
      <c r="G698" s="761">
        <f t="shared" si="20"/>
        <v>100</v>
      </c>
      <c r="H698" s="762">
        <v>80</v>
      </c>
      <c r="I698" s="761">
        <f t="shared" si="21"/>
        <v>20</v>
      </c>
    </row>
    <row r="699" spans="1:9" s="110" customFormat="1" ht="15">
      <c r="A699" s="98">
        <v>691</v>
      </c>
      <c r="B699" s="763" t="s">
        <v>841</v>
      </c>
      <c r="C699" s="763" t="s">
        <v>914</v>
      </c>
      <c r="D699" s="764" t="s">
        <v>4674</v>
      </c>
      <c r="E699" s="760" t="s">
        <v>828</v>
      </c>
      <c r="F699" s="760" t="s">
        <v>333</v>
      </c>
      <c r="G699" s="761">
        <f t="shared" si="20"/>
        <v>100</v>
      </c>
      <c r="H699" s="762">
        <v>80</v>
      </c>
      <c r="I699" s="761">
        <f t="shared" si="21"/>
        <v>20</v>
      </c>
    </row>
    <row r="700" spans="1:9" s="110" customFormat="1" ht="15">
      <c r="A700" s="98">
        <v>692</v>
      </c>
      <c r="B700" s="763" t="s">
        <v>1491</v>
      </c>
      <c r="C700" s="763" t="s">
        <v>3391</v>
      </c>
      <c r="D700" s="764" t="s">
        <v>4675</v>
      </c>
      <c r="E700" s="760" t="s">
        <v>828</v>
      </c>
      <c r="F700" s="760" t="s">
        <v>333</v>
      </c>
      <c r="G700" s="761">
        <f t="shared" si="20"/>
        <v>100</v>
      </c>
      <c r="H700" s="762">
        <v>80</v>
      </c>
      <c r="I700" s="761">
        <f t="shared" si="21"/>
        <v>20</v>
      </c>
    </row>
    <row r="701" spans="1:9" s="110" customFormat="1" ht="15">
      <c r="A701" s="98">
        <v>693</v>
      </c>
      <c r="B701" s="763" t="s">
        <v>991</v>
      </c>
      <c r="C701" s="763" t="s">
        <v>4693</v>
      </c>
      <c r="D701" s="764" t="s">
        <v>4676</v>
      </c>
      <c r="E701" s="760" t="s">
        <v>828</v>
      </c>
      <c r="F701" s="760" t="s">
        <v>333</v>
      </c>
      <c r="G701" s="761">
        <f t="shared" si="20"/>
        <v>100</v>
      </c>
      <c r="H701" s="762">
        <v>80</v>
      </c>
      <c r="I701" s="761">
        <f t="shared" si="21"/>
        <v>20</v>
      </c>
    </row>
    <row r="702" spans="1:9" s="110" customFormat="1" ht="15">
      <c r="A702" s="98">
        <v>694</v>
      </c>
      <c r="B702" s="763" t="s">
        <v>942</v>
      </c>
      <c r="C702" s="763" t="s">
        <v>839</v>
      </c>
      <c r="D702" s="764" t="s">
        <v>4677</v>
      </c>
      <c r="E702" s="760" t="s">
        <v>828</v>
      </c>
      <c r="F702" s="760" t="s">
        <v>333</v>
      </c>
      <c r="G702" s="761">
        <f t="shared" si="20"/>
        <v>100</v>
      </c>
      <c r="H702" s="762">
        <v>80</v>
      </c>
      <c r="I702" s="761">
        <f t="shared" si="21"/>
        <v>20</v>
      </c>
    </row>
    <row r="703" spans="1:9" s="110" customFormat="1" ht="15">
      <c r="A703" s="98">
        <v>695</v>
      </c>
      <c r="B703" s="763" t="s">
        <v>910</v>
      </c>
      <c r="C703" s="763" t="s">
        <v>4694</v>
      </c>
      <c r="D703" s="764" t="s">
        <v>4678</v>
      </c>
      <c r="E703" s="760" t="s">
        <v>828</v>
      </c>
      <c r="F703" s="760" t="s">
        <v>333</v>
      </c>
      <c r="G703" s="761">
        <f t="shared" si="20"/>
        <v>100</v>
      </c>
      <c r="H703" s="762">
        <v>80</v>
      </c>
      <c r="I703" s="761">
        <f t="shared" si="21"/>
        <v>20</v>
      </c>
    </row>
    <row r="704" spans="1:9" s="110" customFormat="1" ht="15">
      <c r="A704" s="98">
        <v>696</v>
      </c>
      <c r="B704" s="763" t="s">
        <v>3388</v>
      </c>
      <c r="C704" s="763" t="s">
        <v>4695</v>
      </c>
      <c r="D704" s="764">
        <v>11001009006</v>
      </c>
      <c r="E704" s="760" t="s">
        <v>828</v>
      </c>
      <c r="F704" s="760" t="s">
        <v>333</v>
      </c>
      <c r="G704" s="761">
        <f t="shared" si="20"/>
        <v>100</v>
      </c>
      <c r="H704" s="762">
        <v>80</v>
      </c>
      <c r="I704" s="761">
        <f t="shared" si="21"/>
        <v>20</v>
      </c>
    </row>
    <row r="705" spans="1:9" s="110" customFormat="1" ht="15">
      <c r="A705" s="98">
        <v>697</v>
      </c>
      <c r="B705" s="763" t="s">
        <v>3162</v>
      </c>
      <c r="C705" s="763" t="s">
        <v>4696</v>
      </c>
      <c r="D705" s="764" t="s">
        <v>4679</v>
      </c>
      <c r="E705" s="760" t="s">
        <v>828</v>
      </c>
      <c r="F705" s="760" t="s">
        <v>333</v>
      </c>
      <c r="G705" s="761">
        <f t="shared" si="20"/>
        <v>100</v>
      </c>
      <c r="H705" s="762">
        <v>80</v>
      </c>
      <c r="I705" s="761">
        <f t="shared" si="21"/>
        <v>20</v>
      </c>
    </row>
    <row r="706" spans="1:9" s="110" customFormat="1" ht="15">
      <c r="A706" s="98">
        <v>698</v>
      </c>
      <c r="B706" s="763" t="s">
        <v>2865</v>
      </c>
      <c r="C706" s="763" t="s">
        <v>4693</v>
      </c>
      <c r="D706" s="764" t="s">
        <v>4680</v>
      </c>
      <c r="E706" s="760" t="s">
        <v>828</v>
      </c>
      <c r="F706" s="760" t="s">
        <v>333</v>
      </c>
      <c r="G706" s="761">
        <f t="shared" si="20"/>
        <v>100</v>
      </c>
      <c r="H706" s="762">
        <v>80</v>
      </c>
      <c r="I706" s="761">
        <f t="shared" si="21"/>
        <v>20</v>
      </c>
    </row>
    <row r="707" spans="1:9" s="110" customFormat="1" ht="15">
      <c r="A707" s="98">
        <v>699</v>
      </c>
      <c r="B707" s="763" t="s">
        <v>4697</v>
      </c>
      <c r="C707" s="763" t="s">
        <v>1577</v>
      </c>
      <c r="D707" s="764" t="s">
        <v>4681</v>
      </c>
      <c r="E707" s="760" t="s">
        <v>828</v>
      </c>
      <c r="F707" s="760" t="s">
        <v>333</v>
      </c>
      <c r="G707" s="761">
        <f t="shared" si="20"/>
        <v>100</v>
      </c>
      <c r="H707" s="762">
        <v>80</v>
      </c>
      <c r="I707" s="761">
        <f t="shared" si="21"/>
        <v>20</v>
      </c>
    </row>
    <row r="708" spans="1:9" s="110" customFormat="1" ht="15">
      <c r="A708" s="98">
        <v>700</v>
      </c>
      <c r="B708" s="763" t="s">
        <v>1628</v>
      </c>
      <c r="C708" s="763" t="s">
        <v>4698</v>
      </c>
      <c r="D708" s="764" t="s">
        <v>4682</v>
      </c>
      <c r="E708" s="760" t="s">
        <v>828</v>
      </c>
      <c r="F708" s="760" t="s">
        <v>333</v>
      </c>
      <c r="G708" s="761">
        <f t="shared" si="20"/>
        <v>100</v>
      </c>
      <c r="H708" s="762">
        <v>80</v>
      </c>
      <c r="I708" s="761">
        <f t="shared" si="21"/>
        <v>20</v>
      </c>
    </row>
    <row r="709" spans="1:9" s="110" customFormat="1" ht="15">
      <c r="A709" s="98">
        <v>701</v>
      </c>
      <c r="B709" s="763" t="s">
        <v>4699</v>
      </c>
      <c r="C709" s="763" t="s">
        <v>1772</v>
      </c>
      <c r="D709" s="764" t="s">
        <v>4683</v>
      </c>
      <c r="E709" s="760" t="s">
        <v>828</v>
      </c>
      <c r="F709" s="760" t="s">
        <v>333</v>
      </c>
      <c r="G709" s="761">
        <f t="shared" si="20"/>
        <v>100</v>
      </c>
      <c r="H709" s="762">
        <v>80</v>
      </c>
      <c r="I709" s="761">
        <f t="shared" si="21"/>
        <v>20</v>
      </c>
    </row>
    <row r="710" spans="1:9" s="110" customFormat="1" ht="15">
      <c r="A710" s="98">
        <v>702</v>
      </c>
      <c r="B710" s="763" t="s">
        <v>4700</v>
      </c>
      <c r="C710" s="763" t="s">
        <v>4701</v>
      </c>
      <c r="D710" s="764" t="s">
        <v>4684</v>
      </c>
      <c r="E710" s="760" t="s">
        <v>828</v>
      </c>
      <c r="F710" s="760" t="s">
        <v>333</v>
      </c>
      <c r="G710" s="761">
        <f t="shared" si="20"/>
        <v>100</v>
      </c>
      <c r="H710" s="762">
        <v>80</v>
      </c>
      <c r="I710" s="761">
        <f t="shared" si="21"/>
        <v>20</v>
      </c>
    </row>
    <row r="711" spans="1:9" s="110" customFormat="1" ht="15">
      <c r="A711" s="98">
        <v>703</v>
      </c>
      <c r="B711" s="763" t="s">
        <v>4459</v>
      </c>
      <c r="C711" s="763" t="s">
        <v>2006</v>
      </c>
      <c r="D711" s="764" t="s">
        <v>4685</v>
      </c>
      <c r="E711" s="760" t="s">
        <v>828</v>
      </c>
      <c r="F711" s="760" t="s">
        <v>333</v>
      </c>
      <c r="G711" s="761">
        <f t="shared" si="20"/>
        <v>100</v>
      </c>
      <c r="H711" s="762">
        <v>80</v>
      </c>
      <c r="I711" s="761">
        <f t="shared" si="21"/>
        <v>20</v>
      </c>
    </row>
    <row r="712" spans="1:9" s="110" customFormat="1" ht="15">
      <c r="A712" s="98">
        <v>704</v>
      </c>
      <c r="B712" s="763" t="s">
        <v>1045</v>
      </c>
      <c r="C712" s="763" t="s">
        <v>2792</v>
      </c>
      <c r="D712" s="764" t="s">
        <v>4686</v>
      </c>
      <c r="E712" s="760" t="s">
        <v>828</v>
      </c>
      <c r="F712" s="760" t="s">
        <v>333</v>
      </c>
      <c r="G712" s="761">
        <f t="shared" si="20"/>
        <v>100</v>
      </c>
      <c r="H712" s="762">
        <v>80</v>
      </c>
      <c r="I712" s="761">
        <f t="shared" si="21"/>
        <v>20</v>
      </c>
    </row>
    <row r="713" spans="1:9" s="110" customFormat="1" ht="15">
      <c r="A713" s="98">
        <v>705</v>
      </c>
      <c r="B713" s="763" t="s">
        <v>829</v>
      </c>
      <c r="C713" s="763" t="s">
        <v>1368</v>
      </c>
      <c r="D713" s="764" t="s">
        <v>4687</v>
      </c>
      <c r="E713" s="760" t="s">
        <v>828</v>
      </c>
      <c r="F713" s="760" t="s">
        <v>333</v>
      </c>
      <c r="G713" s="761">
        <f t="shared" si="20"/>
        <v>100</v>
      </c>
      <c r="H713" s="762">
        <v>80</v>
      </c>
      <c r="I713" s="761">
        <f t="shared" si="21"/>
        <v>20</v>
      </c>
    </row>
    <row r="714" spans="1:9" s="110" customFormat="1" ht="15">
      <c r="A714" s="98">
        <v>706</v>
      </c>
      <c r="B714" s="763" t="s">
        <v>979</v>
      </c>
      <c r="C714" s="763" t="s">
        <v>1368</v>
      </c>
      <c r="D714" s="764" t="s">
        <v>4688</v>
      </c>
      <c r="E714" s="760" t="s">
        <v>828</v>
      </c>
      <c r="F714" s="760" t="s">
        <v>333</v>
      </c>
      <c r="G714" s="761">
        <f t="shared" si="20"/>
        <v>100</v>
      </c>
      <c r="H714" s="762">
        <v>80</v>
      </c>
      <c r="I714" s="761">
        <f t="shared" si="21"/>
        <v>20</v>
      </c>
    </row>
    <row r="715" spans="1:9" s="110" customFormat="1" ht="15">
      <c r="A715" s="98">
        <v>707</v>
      </c>
      <c r="B715" s="763" t="s">
        <v>1908</v>
      </c>
      <c r="C715" s="763" t="s">
        <v>1598</v>
      </c>
      <c r="D715" s="764" t="s">
        <v>4689</v>
      </c>
      <c r="E715" s="760" t="s">
        <v>828</v>
      </c>
      <c r="F715" s="760" t="s">
        <v>333</v>
      </c>
      <c r="G715" s="761">
        <f t="shared" si="20"/>
        <v>100</v>
      </c>
      <c r="H715" s="762">
        <v>80</v>
      </c>
      <c r="I715" s="761">
        <f t="shared" si="21"/>
        <v>20</v>
      </c>
    </row>
    <row r="716" spans="1:9" s="110" customFormat="1" ht="15">
      <c r="A716" s="98">
        <v>708</v>
      </c>
      <c r="B716" s="763" t="s">
        <v>4702</v>
      </c>
      <c r="C716" s="763" t="s">
        <v>4703</v>
      </c>
      <c r="D716" s="764" t="s">
        <v>4690</v>
      </c>
      <c r="E716" s="760" t="s">
        <v>828</v>
      </c>
      <c r="F716" s="760" t="s">
        <v>333</v>
      </c>
      <c r="G716" s="761">
        <f t="shared" si="20"/>
        <v>100</v>
      </c>
      <c r="H716" s="762">
        <v>80</v>
      </c>
      <c r="I716" s="761">
        <f t="shared" si="21"/>
        <v>20</v>
      </c>
    </row>
    <row r="717" spans="1:9" s="110" customFormat="1" ht="15">
      <c r="A717" s="98">
        <v>709</v>
      </c>
      <c r="B717" s="766" t="s">
        <v>4704</v>
      </c>
      <c r="C717" s="766" t="s">
        <v>1577</v>
      </c>
      <c r="D717" s="767">
        <v>11001013760</v>
      </c>
      <c r="E717" s="760" t="s">
        <v>828</v>
      </c>
      <c r="F717" s="760" t="s">
        <v>333</v>
      </c>
      <c r="G717" s="761">
        <f t="shared" si="20"/>
        <v>100</v>
      </c>
      <c r="H717" s="762">
        <v>80</v>
      </c>
      <c r="I717" s="761">
        <f t="shared" si="21"/>
        <v>20</v>
      </c>
    </row>
    <row r="718" spans="1:9" s="110" customFormat="1" ht="15">
      <c r="A718" s="98">
        <v>710</v>
      </c>
      <c r="B718" s="766" t="s">
        <v>942</v>
      </c>
      <c r="C718" s="766" t="s">
        <v>4692</v>
      </c>
      <c r="D718" s="767">
        <v>11001027917</v>
      </c>
      <c r="E718" s="760" t="s">
        <v>828</v>
      </c>
      <c r="F718" s="760" t="s">
        <v>333</v>
      </c>
      <c r="G718" s="761">
        <f t="shared" si="20"/>
        <v>100</v>
      </c>
      <c r="H718" s="762">
        <v>80</v>
      </c>
      <c r="I718" s="761">
        <f t="shared" si="21"/>
        <v>20</v>
      </c>
    </row>
    <row r="719" spans="1:9" s="110" customFormat="1" ht="15">
      <c r="A719" s="98">
        <v>711</v>
      </c>
      <c r="B719" s="766" t="s">
        <v>1255</v>
      </c>
      <c r="C719" s="766" t="s">
        <v>4705</v>
      </c>
      <c r="D719" s="767">
        <v>11001011625</v>
      </c>
      <c r="E719" s="760" t="s">
        <v>828</v>
      </c>
      <c r="F719" s="760" t="s">
        <v>333</v>
      </c>
      <c r="G719" s="761">
        <f t="shared" si="20"/>
        <v>100</v>
      </c>
      <c r="H719" s="762">
        <v>80</v>
      </c>
      <c r="I719" s="761">
        <f t="shared" si="21"/>
        <v>20</v>
      </c>
    </row>
    <row r="720" spans="1:9" s="110" customFormat="1" ht="15">
      <c r="A720" s="98">
        <v>712</v>
      </c>
      <c r="B720" s="766" t="s">
        <v>843</v>
      </c>
      <c r="C720" s="766" t="s">
        <v>4706</v>
      </c>
      <c r="D720" s="767">
        <v>11001028139</v>
      </c>
      <c r="E720" s="760" t="s">
        <v>828</v>
      </c>
      <c r="F720" s="760" t="s">
        <v>333</v>
      </c>
      <c r="G720" s="761">
        <f t="shared" si="20"/>
        <v>100</v>
      </c>
      <c r="H720" s="762">
        <v>80</v>
      </c>
      <c r="I720" s="761">
        <f t="shared" si="21"/>
        <v>20</v>
      </c>
    </row>
    <row r="721" spans="1:9" s="110" customFormat="1" ht="15">
      <c r="A721" s="98">
        <v>713</v>
      </c>
      <c r="B721" s="766" t="s">
        <v>4707</v>
      </c>
      <c r="C721" s="766" t="s">
        <v>4708</v>
      </c>
      <c r="D721" s="767">
        <v>11001030722</v>
      </c>
      <c r="E721" s="760" t="s">
        <v>828</v>
      </c>
      <c r="F721" s="760" t="s">
        <v>333</v>
      </c>
      <c r="G721" s="761">
        <f t="shared" si="20"/>
        <v>100</v>
      </c>
      <c r="H721" s="762">
        <v>80</v>
      </c>
      <c r="I721" s="761">
        <f t="shared" si="21"/>
        <v>20</v>
      </c>
    </row>
    <row r="722" spans="1:9" s="110" customFormat="1" ht="15">
      <c r="A722" s="98">
        <v>714</v>
      </c>
      <c r="B722" s="766" t="s">
        <v>3471</v>
      </c>
      <c r="C722" s="766" t="s">
        <v>1577</v>
      </c>
      <c r="D722" s="767">
        <v>11001031987</v>
      </c>
      <c r="E722" s="760" t="s">
        <v>828</v>
      </c>
      <c r="F722" s="760" t="s">
        <v>333</v>
      </c>
      <c r="G722" s="761">
        <f t="shared" si="20"/>
        <v>100</v>
      </c>
      <c r="H722" s="762">
        <v>80</v>
      </c>
      <c r="I722" s="761">
        <f t="shared" si="21"/>
        <v>20</v>
      </c>
    </row>
    <row r="723" spans="1:9" s="110" customFormat="1" ht="15">
      <c r="A723" s="98">
        <v>715</v>
      </c>
      <c r="B723" s="766" t="s">
        <v>1264</v>
      </c>
      <c r="C723" s="766" t="s">
        <v>1598</v>
      </c>
      <c r="D723" s="767">
        <v>11001006239</v>
      </c>
      <c r="E723" s="760" t="s">
        <v>828</v>
      </c>
      <c r="F723" s="760" t="s">
        <v>333</v>
      </c>
      <c r="G723" s="761">
        <f t="shared" si="20"/>
        <v>100</v>
      </c>
      <c r="H723" s="762">
        <v>80</v>
      </c>
      <c r="I723" s="761">
        <f t="shared" si="21"/>
        <v>20</v>
      </c>
    </row>
    <row r="724" spans="1:9" s="110" customFormat="1" ht="15">
      <c r="A724" s="98">
        <v>716</v>
      </c>
      <c r="B724" s="768" t="s">
        <v>4718</v>
      </c>
      <c r="C724" s="768" t="s">
        <v>2006</v>
      </c>
      <c r="D724" s="759" t="s">
        <v>4709</v>
      </c>
      <c r="E724" s="760" t="s">
        <v>828</v>
      </c>
      <c r="F724" s="760" t="s">
        <v>333</v>
      </c>
      <c r="G724" s="761">
        <f t="shared" si="20"/>
        <v>150</v>
      </c>
      <c r="H724" s="769">
        <v>120</v>
      </c>
      <c r="I724" s="761">
        <f t="shared" si="21"/>
        <v>30</v>
      </c>
    </row>
    <row r="725" spans="1:9" s="110" customFormat="1" ht="15">
      <c r="A725" s="98">
        <v>717</v>
      </c>
      <c r="B725" s="770" t="s">
        <v>1613</v>
      </c>
      <c r="C725" s="770" t="s">
        <v>1876</v>
      </c>
      <c r="D725" s="771">
        <v>37001048251</v>
      </c>
      <c r="E725" s="760" t="s">
        <v>828</v>
      </c>
      <c r="F725" s="760" t="s">
        <v>333</v>
      </c>
      <c r="G725" s="761">
        <f t="shared" si="20"/>
        <v>300</v>
      </c>
      <c r="H725" s="769">
        <v>240</v>
      </c>
      <c r="I725" s="761">
        <f t="shared" si="21"/>
        <v>60</v>
      </c>
    </row>
    <row r="726" spans="1:9" s="110" customFormat="1" ht="15">
      <c r="A726" s="98">
        <v>718</v>
      </c>
      <c r="B726" s="770" t="s">
        <v>4719</v>
      </c>
      <c r="C726" s="770" t="s">
        <v>4720</v>
      </c>
      <c r="D726" s="772" t="s">
        <v>4710</v>
      </c>
      <c r="E726" s="760" t="s">
        <v>828</v>
      </c>
      <c r="F726" s="760" t="s">
        <v>333</v>
      </c>
      <c r="G726" s="761">
        <f t="shared" si="20"/>
        <v>300</v>
      </c>
      <c r="H726" s="769">
        <v>240</v>
      </c>
      <c r="I726" s="761">
        <f t="shared" si="21"/>
        <v>60</v>
      </c>
    </row>
    <row r="727" spans="1:9" s="110" customFormat="1" ht="15">
      <c r="A727" s="98">
        <v>719</v>
      </c>
      <c r="B727" s="770" t="s">
        <v>2137</v>
      </c>
      <c r="C727" s="770" t="s">
        <v>4721</v>
      </c>
      <c r="D727" s="771">
        <v>47001040391</v>
      </c>
      <c r="E727" s="760" t="s">
        <v>828</v>
      </c>
      <c r="F727" s="760" t="s">
        <v>333</v>
      </c>
      <c r="G727" s="761">
        <f t="shared" si="20"/>
        <v>300</v>
      </c>
      <c r="H727" s="769">
        <v>240</v>
      </c>
      <c r="I727" s="761">
        <f t="shared" si="21"/>
        <v>60</v>
      </c>
    </row>
    <row r="728" spans="1:9" s="110" customFormat="1" ht="15">
      <c r="A728" s="98">
        <v>720</v>
      </c>
      <c r="B728" s="770" t="s">
        <v>1267</v>
      </c>
      <c r="C728" s="770" t="s">
        <v>1173</v>
      </c>
      <c r="D728" s="771">
        <v>47001001331</v>
      </c>
      <c r="E728" s="760" t="s">
        <v>828</v>
      </c>
      <c r="F728" s="760" t="s">
        <v>333</v>
      </c>
      <c r="G728" s="761">
        <f t="shared" si="20"/>
        <v>300</v>
      </c>
      <c r="H728" s="769">
        <v>240</v>
      </c>
      <c r="I728" s="761">
        <f t="shared" si="21"/>
        <v>60</v>
      </c>
    </row>
    <row r="729" spans="1:9" s="110" customFormat="1" ht="15">
      <c r="A729" s="98">
        <v>721</v>
      </c>
      <c r="B729" s="770" t="s">
        <v>1908</v>
      </c>
      <c r="C729" s="770" t="s">
        <v>1740</v>
      </c>
      <c r="D729" s="771">
        <v>11001029457</v>
      </c>
      <c r="E729" s="760" t="s">
        <v>828</v>
      </c>
      <c r="F729" s="760" t="s">
        <v>333</v>
      </c>
      <c r="G729" s="761">
        <f t="shared" si="20"/>
        <v>300</v>
      </c>
      <c r="H729" s="769">
        <v>240</v>
      </c>
      <c r="I729" s="761">
        <f t="shared" si="21"/>
        <v>60</v>
      </c>
    </row>
    <row r="730" spans="1:9" s="110" customFormat="1" ht="15">
      <c r="A730" s="98">
        <v>722</v>
      </c>
      <c r="B730" s="770" t="s">
        <v>942</v>
      </c>
      <c r="C730" s="770" t="s">
        <v>4722</v>
      </c>
      <c r="D730" s="771">
        <v>47001040345</v>
      </c>
      <c r="E730" s="760" t="s">
        <v>828</v>
      </c>
      <c r="F730" s="760" t="s">
        <v>333</v>
      </c>
      <c r="G730" s="761">
        <f t="shared" si="20"/>
        <v>300</v>
      </c>
      <c r="H730" s="769">
        <v>240</v>
      </c>
      <c r="I730" s="761">
        <f t="shared" si="21"/>
        <v>60</v>
      </c>
    </row>
    <row r="731" spans="1:9" s="110" customFormat="1" ht="15">
      <c r="A731" s="98">
        <v>723</v>
      </c>
      <c r="B731" s="770" t="s">
        <v>848</v>
      </c>
      <c r="C731" s="770" t="s">
        <v>4723</v>
      </c>
      <c r="D731" s="771">
        <v>47001031791</v>
      </c>
      <c r="E731" s="760" t="s">
        <v>828</v>
      </c>
      <c r="F731" s="760" t="s">
        <v>333</v>
      </c>
      <c r="G731" s="761">
        <f t="shared" si="20"/>
        <v>300</v>
      </c>
      <c r="H731" s="769">
        <v>240</v>
      </c>
      <c r="I731" s="761">
        <f t="shared" si="21"/>
        <v>60</v>
      </c>
    </row>
    <row r="732" spans="1:9" s="110" customFormat="1" ht="15">
      <c r="A732" s="98">
        <v>724</v>
      </c>
      <c r="B732" s="770" t="s">
        <v>1199</v>
      </c>
      <c r="C732" s="770" t="s">
        <v>4724</v>
      </c>
      <c r="D732" s="771">
        <v>47001001876</v>
      </c>
      <c r="E732" s="760" t="s">
        <v>828</v>
      </c>
      <c r="F732" s="760" t="s">
        <v>333</v>
      </c>
      <c r="G732" s="761">
        <f t="shared" si="20"/>
        <v>300</v>
      </c>
      <c r="H732" s="769">
        <v>240</v>
      </c>
      <c r="I732" s="761">
        <f t="shared" si="21"/>
        <v>60</v>
      </c>
    </row>
    <row r="733" spans="1:9" s="110" customFormat="1" ht="15">
      <c r="A733" s="98">
        <v>725</v>
      </c>
      <c r="B733" s="770" t="s">
        <v>1989</v>
      </c>
      <c r="C733" s="770" t="s">
        <v>4725</v>
      </c>
      <c r="D733" s="771">
        <v>47901046889</v>
      </c>
      <c r="E733" s="760" t="s">
        <v>828</v>
      </c>
      <c r="F733" s="760" t="s">
        <v>333</v>
      </c>
      <c r="G733" s="761">
        <f t="shared" si="20"/>
        <v>300</v>
      </c>
      <c r="H733" s="769">
        <v>240</v>
      </c>
      <c r="I733" s="761">
        <f t="shared" si="21"/>
        <v>60</v>
      </c>
    </row>
    <row r="734" spans="1:9" s="110" customFormat="1" ht="15">
      <c r="A734" s="98">
        <v>726</v>
      </c>
      <c r="B734" s="770" t="s">
        <v>2208</v>
      </c>
      <c r="C734" s="770" t="s">
        <v>4726</v>
      </c>
      <c r="D734" s="771">
        <v>47001000653</v>
      </c>
      <c r="E734" s="760" t="s">
        <v>828</v>
      </c>
      <c r="F734" s="760" t="s">
        <v>333</v>
      </c>
      <c r="G734" s="761">
        <f t="shared" si="20"/>
        <v>300</v>
      </c>
      <c r="H734" s="769">
        <v>240</v>
      </c>
      <c r="I734" s="761">
        <f t="shared" si="21"/>
        <v>60</v>
      </c>
    </row>
    <row r="735" spans="1:9" s="110" customFormat="1" ht="15">
      <c r="A735" s="98">
        <v>727</v>
      </c>
      <c r="B735" s="770" t="s">
        <v>1130</v>
      </c>
      <c r="C735" s="770" t="s">
        <v>2913</v>
      </c>
      <c r="D735" s="771">
        <v>47001034625</v>
      </c>
      <c r="E735" s="760" t="s">
        <v>828</v>
      </c>
      <c r="F735" s="760" t="s">
        <v>333</v>
      </c>
      <c r="G735" s="761">
        <f t="shared" si="20"/>
        <v>300</v>
      </c>
      <c r="H735" s="769">
        <v>240</v>
      </c>
      <c r="I735" s="761">
        <f t="shared" si="21"/>
        <v>60</v>
      </c>
    </row>
    <row r="736" spans="1:9" s="110" customFormat="1" ht="15">
      <c r="A736" s="98">
        <v>728</v>
      </c>
      <c r="B736" s="770" t="s">
        <v>1994</v>
      </c>
      <c r="C736" s="770" t="s">
        <v>4727</v>
      </c>
      <c r="D736" s="771">
        <v>47001032379</v>
      </c>
      <c r="E736" s="760" t="s">
        <v>828</v>
      </c>
      <c r="F736" s="760" t="s">
        <v>333</v>
      </c>
      <c r="G736" s="761">
        <f t="shared" si="20"/>
        <v>300</v>
      </c>
      <c r="H736" s="769">
        <v>240</v>
      </c>
      <c r="I736" s="761">
        <f t="shared" si="21"/>
        <v>60</v>
      </c>
    </row>
    <row r="737" spans="1:9" s="110" customFormat="1" ht="15">
      <c r="A737" s="98">
        <v>729</v>
      </c>
      <c r="B737" s="770" t="s">
        <v>916</v>
      </c>
      <c r="C737" s="770" t="s">
        <v>1720</v>
      </c>
      <c r="D737" s="771">
        <v>47001012036</v>
      </c>
      <c r="E737" s="760" t="s">
        <v>828</v>
      </c>
      <c r="F737" s="760" t="s">
        <v>333</v>
      </c>
      <c r="G737" s="761">
        <f t="shared" ref="G737:G800" si="22">H737/0.8</f>
        <v>300</v>
      </c>
      <c r="H737" s="769">
        <v>240</v>
      </c>
      <c r="I737" s="761">
        <f t="shared" ref="I737:I800" si="23">H737*0.25</f>
        <v>60</v>
      </c>
    </row>
    <row r="738" spans="1:9" s="110" customFormat="1" ht="15">
      <c r="A738" s="98">
        <v>730</v>
      </c>
      <c r="B738" s="770" t="s">
        <v>817</v>
      </c>
      <c r="C738" s="770" t="s">
        <v>2511</v>
      </c>
      <c r="D738" s="771">
        <v>47001029932</v>
      </c>
      <c r="E738" s="760" t="s">
        <v>828</v>
      </c>
      <c r="F738" s="760" t="s">
        <v>333</v>
      </c>
      <c r="G738" s="761">
        <f t="shared" si="22"/>
        <v>300</v>
      </c>
      <c r="H738" s="769">
        <v>240</v>
      </c>
      <c r="I738" s="761">
        <f t="shared" si="23"/>
        <v>60</v>
      </c>
    </row>
    <row r="739" spans="1:9" s="110" customFormat="1" ht="15">
      <c r="A739" s="98">
        <v>731</v>
      </c>
      <c r="B739" s="770" t="s">
        <v>1561</v>
      </c>
      <c r="C739" s="770" t="s">
        <v>4728</v>
      </c>
      <c r="D739" s="772" t="s">
        <v>4711</v>
      </c>
      <c r="E739" s="760" t="s">
        <v>828</v>
      </c>
      <c r="F739" s="760" t="s">
        <v>333</v>
      </c>
      <c r="G739" s="761">
        <f t="shared" si="22"/>
        <v>300</v>
      </c>
      <c r="H739" s="769">
        <v>240</v>
      </c>
      <c r="I739" s="761">
        <f t="shared" si="23"/>
        <v>60</v>
      </c>
    </row>
    <row r="740" spans="1:9" s="110" customFormat="1" ht="15">
      <c r="A740" s="98">
        <v>732</v>
      </c>
      <c r="B740" s="770" t="s">
        <v>4729</v>
      </c>
      <c r="C740" s="770" t="s">
        <v>914</v>
      </c>
      <c r="D740" s="771">
        <v>47001040620</v>
      </c>
      <c r="E740" s="760" t="s">
        <v>828</v>
      </c>
      <c r="F740" s="760" t="s">
        <v>333</v>
      </c>
      <c r="G740" s="761">
        <f t="shared" si="22"/>
        <v>300</v>
      </c>
      <c r="H740" s="769">
        <v>240</v>
      </c>
      <c r="I740" s="761">
        <f t="shared" si="23"/>
        <v>60</v>
      </c>
    </row>
    <row r="741" spans="1:9" s="110" customFormat="1" ht="15">
      <c r="A741" s="98">
        <v>733</v>
      </c>
      <c r="B741" s="770" t="s">
        <v>1626</v>
      </c>
      <c r="C741" s="770" t="s">
        <v>839</v>
      </c>
      <c r="D741" s="771">
        <v>47001001229</v>
      </c>
      <c r="E741" s="760" t="s">
        <v>828</v>
      </c>
      <c r="F741" s="760" t="s">
        <v>333</v>
      </c>
      <c r="G741" s="761">
        <f t="shared" si="22"/>
        <v>300</v>
      </c>
      <c r="H741" s="769">
        <v>240</v>
      </c>
      <c r="I741" s="761">
        <f t="shared" si="23"/>
        <v>60</v>
      </c>
    </row>
    <row r="742" spans="1:9" s="110" customFormat="1" ht="15">
      <c r="A742" s="98">
        <v>734</v>
      </c>
      <c r="B742" s="770" t="s">
        <v>4730</v>
      </c>
      <c r="C742" s="770" t="s">
        <v>4731</v>
      </c>
      <c r="D742" s="771">
        <v>47001038784</v>
      </c>
      <c r="E742" s="760" t="s">
        <v>828</v>
      </c>
      <c r="F742" s="760" t="s">
        <v>333</v>
      </c>
      <c r="G742" s="761">
        <f t="shared" si="22"/>
        <v>300</v>
      </c>
      <c r="H742" s="769">
        <v>240</v>
      </c>
      <c r="I742" s="761">
        <f t="shared" si="23"/>
        <v>60</v>
      </c>
    </row>
    <row r="743" spans="1:9" s="110" customFormat="1" ht="15">
      <c r="A743" s="98">
        <v>735</v>
      </c>
      <c r="B743" s="770" t="s">
        <v>4732</v>
      </c>
      <c r="C743" s="770" t="s">
        <v>4733</v>
      </c>
      <c r="D743" s="771">
        <v>47001029438</v>
      </c>
      <c r="E743" s="760" t="s">
        <v>828</v>
      </c>
      <c r="F743" s="760" t="s">
        <v>333</v>
      </c>
      <c r="G743" s="761">
        <f t="shared" si="22"/>
        <v>300</v>
      </c>
      <c r="H743" s="769">
        <v>240</v>
      </c>
      <c r="I743" s="761">
        <f t="shared" si="23"/>
        <v>60</v>
      </c>
    </row>
    <row r="744" spans="1:9" s="110" customFormat="1" ht="15">
      <c r="A744" s="98">
        <v>736</v>
      </c>
      <c r="B744" s="770" t="s">
        <v>4734</v>
      </c>
      <c r="C744" s="770" t="s">
        <v>4735</v>
      </c>
      <c r="D744" s="771">
        <v>47001036054</v>
      </c>
      <c r="E744" s="760" t="s">
        <v>828</v>
      </c>
      <c r="F744" s="760" t="s">
        <v>333</v>
      </c>
      <c r="G744" s="761">
        <f t="shared" si="22"/>
        <v>300</v>
      </c>
      <c r="H744" s="769">
        <v>240</v>
      </c>
      <c r="I744" s="761">
        <f t="shared" si="23"/>
        <v>60</v>
      </c>
    </row>
    <row r="745" spans="1:9" s="110" customFormat="1" ht="15">
      <c r="A745" s="98">
        <v>737</v>
      </c>
      <c r="B745" s="770" t="s">
        <v>4736</v>
      </c>
      <c r="C745" s="770" t="s">
        <v>3265</v>
      </c>
      <c r="D745" s="771">
        <v>47001041560</v>
      </c>
      <c r="E745" s="760" t="s">
        <v>828</v>
      </c>
      <c r="F745" s="760" t="s">
        <v>333</v>
      </c>
      <c r="G745" s="761">
        <f t="shared" si="22"/>
        <v>300</v>
      </c>
      <c r="H745" s="769">
        <v>240</v>
      </c>
      <c r="I745" s="761">
        <f t="shared" si="23"/>
        <v>60</v>
      </c>
    </row>
    <row r="746" spans="1:9" s="110" customFormat="1" ht="15">
      <c r="A746" s="98">
        <v>738</v>
      </c>
      <c r="B746" s="770" t="s">
        <v>817</v>
      </c>
      <c r="C746" s="770" t="s">
        <v>1720</v>
      </c>
      <c r="D746" s="772" t="s">
        <v>4712</v>
      </c>
      <c r="E746" s="760" t="s">
        <v>828</v>
      </c>
      <c r="F746" s="760" t="s">
        <v>333</v>
      </c>
      <c r="G746" s="761">
        <f t="shared" si="22"/>
        <v>300</v>
      </c>
      <c r="H746" s="769">
        <v>240</v>
      </c>
      <c r="I746" s="761">
        <f t="shared" si="23"/>
        <v>60</v>
      </c>
    </row>
    <row r="747" spans="1:9" s="110" customFormat="1" ht="15">
      <c r="A747" s="98">
        <v>739</v>
      </c>
      <c r="B747" s="770" t="s">
        <v>901</v>
      </c>
      <c r="C747" s="770" t="s">
        <v>4737</v>
      </c>
      <c r="D747" s="771">
        <v>47001041216</v>
      </c>
      <c r="E747" s="760" t="s">
        <v>828</v>
      </c>
      <c r="F747" s="760" t="s">
        <v>333</v>
      </c>
      <c r="G747" s="761">
        <f t="shared" si="22"/>
        <v>100</v>
      </c>
      <c r="H747" s="769">
        <v>80</v>
      </c>
      <c r="I747" s="761">
        <f t="shared" si="23"/>
        <v>20</v>
      </c>
    </row>
    <row r="748" spans="1:9" s="110" customFormat="1" ht="15">
      <c r="A748" s="98">
        <v>740</v>
      </c>
      <c r="B748" s="770" t="s">
        <v>1113</v>
      </c>
      <c r="C748" s="770" t="s">
        <v>4738</v>
      </c>
      <c r="D748" s="771">
        <v>47001016405</v>
      </c>
      <c r="E748" s="760" t="s">
        <v>828</v>
      </c>
      <c r="F748" s="760" t="s">
        <v>333</v>
      </c>
      <c r="G748" s="761">
        <f t="shared" si="22"/>
        <v>300</v>
      </c>
      <c r="H748" s="769">
        <v>240</v>
      </c>
      <c r="I748" s="761">
        <f t="shared" si="23"/>
        <v>60</v>
      </c>
    </row>
    <row r="749" spans="1:9" s="110" customFormat="1" ht="15">
      <c r="A749" s="98">
        <v>741</v>
      </c>
      <c r="B749" s="770" t="s">
        <v>1908</v>
      </c>
      <c r="C749" s="770" t="s">
        <v>4726</v>
      </c>
      <c r="D749" s="771">
        <v>47001036523</v>
      </c>
      <c r="E749" s="760" t="s">
        <v>828</v>
      </c>
      <c r="F749" s="760" t="s">
        <v>333</v>
      </c>
      <c r="G749" s="761">
        <f t="shared" si="22"/>
        <v>300</v>
      </c>
      <c r="H749" s="769">
        <v>240</v>
      </c>
      <c r="I749" s="761">
        <f t="shared" si="23"/>
        <v>60</v>
      </c>
    </row>
    <row r="750" spans="1:9" s="110" customFormat="1" ht="15">
      <c r="A750" s="98">
        <v>742</v>
      </c>
      <c r="B750" s="770" t="s">
        <v>4739</v>
      </c>
      <c r="C750" s="770" t="s">
        <v>4740</v>
      </c>
      <c r="D750" s="771">
        <v>47001039649</v>
      </c>
      <c r="E750" s="760" t="s">
        <v>828</v>
      </c>
      <c r="F750" s="760" t="s">
        <v>333</v>
      </c>
      <c r="G750" s="761">
        <f t="shared" si="22"/>
        <v>300</v>
      </c>
      <c r="H750" s="769">
        <v>240</v>
      </c>
      <c r="I750" s="761">
        <f t="shared" si="23"/>
        <v>60</v>
      </c>
    </row>
    <row r="751" spans="1:9" s="110" customFormat="1" ht="15">
      <c r="A751" s="98">
        <v>743</v>
      </c>
      <c r="B751" s="770" t="s">
        <v>4741</v>
      </c>
      <c r="C751" s="770" t="s">
        <v>4742</v>
      </c>
      <c r="D751" s="771">
        <v>47001046356</v>
      </c>
      <c r="E751" s="760" t="s">
        <v>828</v>
      </c>
      <c r="F751" s="760" t="s">
        <v>333</v>
      </c>
      <c r="G751" s="761">
        <f t="shared" si="22"/>
        <v>300</v>
      </c>
      <c r="H751" s="769">
        <v>240</v>
      </c>
      <c r="I751" s="761">
        <f t="shared" si="23"/>
        <v>60</v>
      </c>
    </row>
    <row r="752" spans="1:9" s="110" customFormat="1" ht="15">
      <c r="A752" s="98">
        <v>744</v>
      </c>
      <c r="B752" s="770" t="s">
        <v>916</v>
      </c>
      <c r="C752" s="770" t="s">
        <v>2749</v>
      </c>
      <c r="D752" s="772" t="s">
        <v>4713</v>
      </c>
      <c r="E752" s="760" t="s">
        <v>828</v>
      </c>
      <c r="F752" s="760" t="s">
        <v>333</v>
      </c>
      <c r="G752" s="761">
        <f t="shared" si="22"/>
        <v>300</v>
      </c>
      <c r="H752" s="769">
        <v>240</v>
      </c>
      <c r="I752" s="761">
        <f t="shared" si="23"/>
        <v>60</v>
      </c>
    </row>
    <row r="753" spans="1:9" s="110" customFormat="1" ht="15">
      <c r="A753" s="98">
        <v>745</v>
      </c>
      <c r="B753" s="770" t="s">
        <v>817</v>
      </c>
      <c r="C753" s="770" t="s">
        <v>4743</v>
      </c>
      <c r="D753" s="771">
        <v>47001042081</v>
      </c>
      <c r="E753" s="760" t="s">
        <v>828</v>
      </c>
      <c r="F753" s="760" t="s">
        <v>333</v>
      </c>
      <c r="G753" s="761">
        <f t="shared" si="22"/>
        <v>300</v>
      </c>
      <c r="H753" s="769">
        <v>240</v>
      </c>
      <c r="I753" s="761">
        <f t="shared" si="23"/>
        <v>60</v>
      </c>
    </row>
    <row r="754" spans="1:9" s="110" customFormat="1" ht="15">
      <c r="A754" s="98">
        <v>746</v>
      </c>
      <c r="B754" s="770" t="s">
        <v>2712</v>
      </c>
      <c r="C754" s="770" t="s">
        <v>2749</v>
      </c>
      <c r="D754" s="772" t="s">
        <v>4714</v>
      </c>
      <c r="E754" s="760" t="s">
        <v>828</v>
      </c>
      <c r="F754" s="760" t="s">
        <v>333</v>
      </c>
      <c r="G754" s="761">
        <f t="shared" si="22"/>
        <v>300</v>
      </c>
      <c r="H754" s="769">
        <v>240</v>
      </c>
      <c r="I754" s="761">
        <f t="shared" si="23"/>
        <v>60</v>
      </c>
    </row>
    <row r="755" spans="1:9" s="110" customFormat="1" ht="15">
      <c r="A755" s="98">
        <v>747</v>
      </c>
      <c r="B755" s="770" t="s">
        <v>1119</v>
      </c>
      <c r="C755" s="770" t="s">
        <v>4744</v>
      </c>
      <c r="D755" s="771">
        <v>47001037773</v>
      </c>
      <c r="E755" s="760" t="s">
        <v>828</v>
      </c>
      <c r="F755" s="760" t="s">
        <v>333</v>
      </c>
      <c r="G755" s="761">
        <f t="shared" si="22"/>
        <v>300</v>
      </c>
      <c r="H755" s="769">
        <v>240</v>
      </c>
      <c r="I755" s="761">
        <f t="shared" si="23"/>
        <v>60</v>
      </c>
    </row>
    <row r="756" spans="1:9" s="110" customFormat="1" ht="15">
      <c r="A756" s="98">
        <v>748</v>
      </c>
      <c r="B756" s="770" t="s">
        <v>843</v>
      </c>
      <c r="C756" s="770" t="s">
        <v>4696</v>
      </c>
      <c r="D756" s="773">
        <v>47001002442</v>
      </c>
      <c r="E756" s="760" t="s">
        <v>828</v>
      </c>
      <c r="F756" s="760" t="s">
        <v>333</v>
      </c>
      <c r="G756" s="761">
        <f t="shared" si="22"/>
        <v>100</v>
      </c>
      <c r="H756" s="774">
        <v>80</v>
      </c>
      <c r="I756" s="761">
        <f t="shared" si="23"/>
        <v>20</v>
      </c>
    </row>
    <row r="757" spans="1:9" s="110" customFormat="1" ht="15">
      <c r="A757" s="98">
        <v>749</v>
      </c>
      <c r="B757" s="775" t="s">
        <v>4745</v>
      </c>
      <c r="C757" s="770" t="s">
        <v>4746</v>
      </c>
      <c r="D757" s="776" t="s">
        <v>4715</v>
      </c>
      <c r="E757" s="760" t="s">
        <v>828</v>
      </c>
      <c r="F757" s="760" t="s">
        <v>333</v>
      </c>
      <c r="G757" s="761">
        <f t="shared" si="22"/>
        <v>100</v>
      </c>
      <c r="H757" s="774">
        <v>80</v>
      </c>
      <c r="I757" s="761">
        <f t="shared" si="23"/>
        <v>20</v>
      </c>
    </row>
    <row r="758" spans="1:9" s="110" customFormat="1" ht="15">
      <c r="A758" s="98">
        <v>750</v>
      </c>
      <c r="B758" s="770" t="s">
        <v>4747</v>
      </c>
      <c r="C758" s="770" t="s">
        <v>4748</v>
      </c>
      <c r="D758" s="771">
        <v>47001038677</v>
      </c>
      <c r="E758" s="760" t="s">
        <v>828</v>
      </c>
      <c r="F758" s="760" t="s">
        <v>333</v>
      </c>
      <c r="G758" s="761">
        <f t="shared" si="22"/>
        <v>100</v>
      </c>
      <c r="H758" s="774">
        <v>80</v>
      </c>
      <c r="I758" s="761">
        <f t="shared" si="23"/>
        <v>20</v>
      </c>
    </row>
    <row r="759" spans="1:9" s="110" customFormat="1" ht="15">
      <c r="A759" s="98">
        <v>751</v>
      </c>
      <c r="B759" s="770" t="s">
        <v>1462</v>
      </c>
      <c r="C759" s="770" t="s">
        <v>4749</v>
      </c>
      <c r="D759" s="771">
        <v>47001032257</v>
      </c>
      <c r="E759" s="760" t="s">
        <v>828</v>
      </c>
      <c r="F759" s="760" t="s">
        <v>333</v>
      </c>
      <c r="G759" s="761">
        <f t="shared" si="22"/>
        <v>100</v>
      </c>
      <c r="H759" s="774">
        <v>80</v>
      </c>
      <c r="I759" s="761">
        <f t="shared" si="23"/>
        <v>20</v>
      </c>
    </row>
    <row r="760" spans="1:9" s="110" customFormat="1" ht="15">
      <c r="A760" s="98">
        <v>752</v>
      </c>
      <c r="B760" s="770" t="s">
        <v>2600</v>
      </c>
      <c r="C760" s="770" t="s">
        <v>1828</v>
      </c>
      <c r="D760" s="777" t="s">
        <v>4716</v>
      </c>
      <c r="E760" s="760" t="s">
        <v>828</v>
      </c>
      <c r="F760" s="760" t="s">
        <v>333</v>
      </c>
      <c r="G760" s="761">
        <f t="shared" si="22"/>
        <v>150</v>
      </c>
      <c r="H760" s="774">
        <v>120</v>
      </c>
      <c r="I760" s="761">
        <f t="shared" si="23"/>
        <v>30</v>
      </c>
    </row>
    <row r="761" spans="1:9" s="110" customFormat="1" ht="15">
      <c r="A761" s="98">
        <v>753</v>
      </c>
      <c r="B761" s="770" t="s">
        <v>817</v>
      </c>
      <c r="C761" s="770" t="s">
        <v>4750</v>
      </c>
      <c r="D761" s="778" t="s">
        <v>4717</v>
      </c>
      <c r="E761" s="760" t="s">
        <v>828</v>
      </c>
      <c r="F761" s="760" t="s">
        <v>333</v>
      </c>
      <c r="G761" s="761">
        <f t="shared" si="22"/>
        <v>150</v>
      </c>
      <c r="H761" s="774">
        <v>120</v>
      </c>
      <c r="I761" s="761">
        <f t="shared" si="23"/>
        <v>30</v>
      </c>
    </row>
    <row r="762" spans="1:9" s="110" customFormat="1" ht="15">
      <c r="A762" s="98">
        <v>754</v>
      </c>
      <c r="B762" s="768" t="s">
        <v>4775</v>
      </c>
      <c r="C762" s="768" t="s">
        <v>4776</v>
      </c>
      <c r="D762" s="759" t="s">
        <v>4751</v>
      </c>
      <c r="E762" s="760" t="s">
        <v>828</v>
      </c>
      <c r="F762" s="760" t="s">
        <v>333</v>
      </c>
      <c r="G762" s="761">
        <f t="shared" si="22"/>
        <v>150</v>
      </c>
      <c r="H762" s="769">
        <v>120</v>
      </c>
      <c r="I762" s="761">
        <f t="shared" si="23"/>
        <v>30</v>
      </c>
    </row>
    <row r="763" spans="1:9" s="110" customFormat="1" ht="15">
      <c r="A763" s="98">
        <v>755</v>
      </c>
      <c r="B763" s="779" t="s">
        <v>1267</v>
      </c>
      <c r="C763" s="779" t="s">
        <v>1720</v>
      </c>
      <c r="D763" s="765" t="s">
        <v>4752</v>
      </c>
      <c r="E763" s="760" t="s">
        <v>828</v>
      </c>
      <c r="F763" s="760" t="s">
        <v>333</v>
      </c>
      <c r="G763" s="761">
        <f t="shared" si="22"/>
        <v>300</v>
      </c>
      <c r="H763" s="769">
        <v>240</v>
      </c>
      <c r="I763" s="761">
        <f t="shared" si="23"/>
        <v>60</v>
      </c>
    </row>
    <row r="764" spans="1:9" s="110" customFormat="1" ht="15">
      <c r="A764" s="98">
        <v>756</v>
      </c>
      <c r="B764" s="779" t="s">
        <v>1994</v>
      </c>
      <c r="C764" s="779" t="s">
        <v>1702</v>
      </c>
      <c r="D764" s="765" t="s">
        <v>4753</v>
      </c>
      <c r="E764" s="760" t="s">
        <v>828</v>
      </c>
      <c r="F764" s="760" t="s">
        <v>333</v>
      </c>
      <c r="G764" s="761">
        <f t="shared" si="22"/>
        <v>300</v>
      </c>
      <c r="H764" s="769">
        <v>240</v>
      </c>
      <c r="I764" s="761">
        <f t="shared" si="23"/>
        <v>60</v>
      </c>
    </row>
    <row r="765" spans="1:9" s="110" customFormat="1" ht="15">
      <c r="A765" s="98">
        <v>757</v>
      </c>
      <c r="B765" s="779" t="s">
        <v>1230</v>
      </c>
      <c r="C765" s="779" t="s">
        <v>4777</v>
      </c>
      <c r="D765" s="765" t="s">
        <v>4754</v>
      </c>
      <c r="E765" s="760" t="s">
        <v>828</v>
      </c>
      <c r="F765" s="760" t="s">
        <v>333</v>
      </c>
      <c r="G765" s="761">
        <f t="shared" si="22"/>
        <v>300</v>
      </c>
      <c r="H765" s="769">
        <v>240</v>
      </c>
      <c r="I765" s="761">
        <f t="shared" si="23"/>
        <v>60</v>
      </c>
    </row>
    <row r="766" spans="1:9" s="110" customFormat="1" ht="15">
      <c r="A766" s="98">
        <v>758</v>
      </c>
      <c r="B766" s="779" t="s">
        <v>913</v>
      </c>
      <c r="C766" s="779" t="s">
        <v>1075</v>
      </c>
      <c r="D766" s="765" t="s">
        <v>4755</v>
      </c>
      <c r="E766" s="760" t="s">
        <v>828</v>
      </c>
      <c r="F766" s="760" t="s">
        <v>333</v>
      </c>
      <c r="G766" s="761">
        <f t="shared" si="22"/>
        <v>300</v>
      </c>
      <c r="H766" s="769">
        <v>240</v>
      </c>
      <c r="I766" s="761">
        <f t="shared" si="23"/>
        <v>60</v>
      </c>
    </row>
    <row r="767" spans="1:9" s="110" customFormat="1" ht="15">
      <c r="A767" s="98">
        <v>759</v>
      </c>
      <c r="B767" s="779" t="s">
        <v>962</v>
      </c>
      <c r="C767" s="779" t="s">
        <v>4778</v>
      </c>
      <c r="D767" s="765" t="s">
        <v>4756</v>
      </c>
      <c r="E767" s="760" t="s">
        <v>828</v>
      </c>
      <c r="F767" s="760" t="s">
        <v>333</v>
      </c>
      <c r="G767" s="761">
        <f t="shared" si="22"/>
        <v>300</v>
      </c>
      <c r="H767" s="769">
        <v>240</v>
      </c>
      <c r="I767" s="761">
        <f t="shared" si="23"/>
        <v>60</v>
      </c>
    </row>
    <row r="768" spans="1:9" s="110" customFormat="1" ht="15">
      <c r="A768" s="98">
        <v>760</v>
      </c>
      <c r="B768" s="779" t="s">
        <v>991</v>
      </c>
      <c r="C768" s="779" t="s">
        <v>4778</v>
      </c>
      <c r="D768" s="765" t="s">
        <v>4757</v>
      </c>
      <c r="E768" s="760" t="s">
        <v>828</v>
      </c>
      <c r="F768" s="760" t="s">
        <v>333</v>
      </c>
      <c r="G768" s="761">
        <f t="shared" si="22"/>
        <v>300</v>
      </c>
      <c r="H768" s="769">
        <v>240</v>
      </c>
      <c r="I768" s="761">
        <f t="shared" si="23"/>
        <v>60</v>
      </c>
    </row>
    <row r="769" spans="1:9" s="110" customFormat="1" ht="15">
      <c r="A769" s="98">
        <v>761</v>
      </c>
      <c r="B769" s="779" t="s">
        <v>901</v>
      </c>
      <c r="C769" s="779" t="s">
        <v>4779</v>
      </c>
      <c r="D769" s="765" t="s">
        <v>4758</v>
      </c>
      <c r="E769" s="760" t="s">
        <v>828</v>
      </c>
      <c r="F769" s="760" t="s">
        <v>333</v>
      </c>
      <c r="G769" s="761">
        <f t="shared" si="22"/>
        <v>300</v>
      </c>
      <c r="H769" s="769">
        <v>240</v>
      </c>
      <c r="I769" s="761">
        <f t="shared" si="23"/>
        <v>60</v>
      </c>
    </row>
    <row r="770" spans="1:9" s="110" customFormat="1" ht="15">
      <c r="A770" s="98">
        <v>762</v>
      </c>
      <c r="B770" s="779" t="s">
        <v>3327</v>
      </c>
      <c r="C770" s="779" t="s">
        <v>3269</v>
      </c>
      <c r="D770" s="765" t="s">
        <v>4759</v>
      </c>
      <c r="E770" s="760" t="s">
        <v>828</v>
      </c>
      <c r="F770" s="760" t="s">
        <v>333</v>
      </c>
      <c r="G770" s="761">
        <f t="shared" si="22"/>
        <v>300</v>
      </c>
      <c r="H770" s="769">
        <v>240</v>
      </c>
      <c r="I770" s="761">
        <f t="shared" si="23"/>
        <v>60</v>
      </c>
    </row>
    <row r="771" spans="1:9" s="110" customFormat="1" ht="15">
      <c r="A771" s="98">
        <v>763</v>
      </c>
      <c r="B771" s="779" t="s">
        <v>2588</v>
      </c>
      <c r="C771" s="779" t="s">
        <v>4726</v>
      </c>
      <c r="D771" s="765" t="s">
        <v>4760</v>
      </c>
      <c r="E771" s="760" t="s">
        <v>828</v>
      </c>
      <c r="F771" s="760" t="s">
        <v>333</v>
      </c>
      <c r="G771" s="761">
        <f t="shared" si="22"/>
        <v>300</v>
      </c>
      <c r="H771" s="769">
        <v>240</v>
      </c>
      <c r="I771" s="761">
        <f t="shared" si="23"/>
        <v>60</v>
      </c>
    </row>
    <row r="772" spans="1:9" s="110" customFormat="1" ht="15">
      <c r="A772" s="98">
        <v>764</v>
      </c>
      <c r="B772" s="779" t="s">
        <v>2334</v>
      </c>
      <c r="C772" s="779" t="s">
        <v>1740</v>
      </c>
      <c r="D772" s="765" t="s">
        <v>4761</v>
      </c>
      <c r="E772" s="760" t="s">
        <v>828</v>
      </c>
      <c r="F772" s="760" t="s">
        <v>333</v>
      </c>
      <c r="G772" s="761">
        <f t="shared" si="22"/>
        <v>300</v>
      </c>
      <c r="H772" s="769">
        <v>240</v>
      </c>
      <c r="I772" s="761">
        <f t="shared" si="23"/>
        <v>60</v>
      </c>
    </row>
    <row r="773" spans="1:9" s="110" customFormat="1" ht="15">
      <c r="A773" s="98">
        <v>765</v>
      </c>
      <c r="B773" s="779" t="s">
        <v>962</v>
      </c>
      <c r="C773" s="779" t="s">
        <v>1720</v>
      </c>
      <c r="D773" s="765" t="s">
        <v>4762</v>
      </c>
      <c r="E773" s="760" t="s">
        <v>828</v>
      </c>
      <c r="F773" s="760" t="s">
        <v>333</v>
      </c>
      <c r="G773" s="761">
        <f t="shared" si="22"/>
        <v>300</v>
      </c>
      <c r="H773" s="769">
        <v>240</v>
      </c>
      <c r="I773" s="761">
        <f t="shared" si="23"/>
        <v>60</v>
      </c>
    </row>
    <row r="774" spans="1:9" s="110" customFormat="1" ht="15">
      <c r="A774" s="98">
        <v>766</v>
      </c>
      <c r="B774" s="779" t="s">
        <v>3162</v>
      </c>
      <c r="C774" s="779" t="s">
        <v>4780</v>
      </c>
      <c r="D774" s="765" t="s">
        <v>4763</v>
      </c>
      <c r="E774" s="760" t="s">
        <v>828</v>
      </c>
      <c r="F774" s="760" t="s">
        <v>333</v>
      </c>
      <c r="G774" s="761">
        <f t="shared" si="22"/>
        <v>300</v>
      </c>
      <c r="H774" s="769">
        <v>240</v>
      </c>
      <c r="I774" s="761">
        <f t="shared" si="23"/>
        <v>60</v>
      </c>
    </row>
    <row r="775" spans="1:9" s="110" customFormat="1" ht="15">
      <c r="A775" s="98">
        <v>767</v>
      </c>
      <c r="B775" s="779" t="s">
        <v>1921</v>
      </c>
      <c r="C775" s="779" t="s">
        <v>2107</v>
      </c>
      <c r="D775" s="765" t="s">
        <v>4764</v>
      </c>
      <c r="E775" s="760" t="s">
        <v>828</v>
      </c>
      <c r="F775" s="760" t="s">
        <v>333</v>
      </c>
      <c r="G775" s="761">
        <f t="shared" si="22"/>
        <v>300</v>
      </c>
      <c r="H775" s="769">
        <v>240</v>
      </c>
      <c r="I775" s="761">
        <f t="shared" si="23"/>
        <v>60</v>
      </c>
    </row>
    <row r="776" spans="1:9" s="110" customFormat="1" ht="15">
      <c r="A776" s="98">
        <v>768</v>
      </c>
      <c r="B776" s="779" t="s">
        <v>3730</v>
      </c>
      <c r="C776" s="779" t="s">
        <v>1685</v>
      </c>
      <c r="D776" s="765" t="s">
        <v>4765</v>
      </c>
      <c r="E776" s="760" t="s">
        <v>828</v>
      </c>
      <c r="F776" s="760" t="s">
        <v>333</v>
      </c>
      <c r="G776" s="761">
        <f t="shared" si="22"/>
        <v>300</v>
      </c>
      <c r="H776" s="769">
        <v>240</v>
      </c>
      <c r="I776" s="761">
        <f t="shared" si="23"/>
        <v>60</v>
      </c>
    </row>
    <row r="777" spans="1:9" s="110" customFormat="1" ht="15">
      <c r="A777" s="98">
        <v>769</v>
      </c>
      <c r="B777" s="779" t="s">
        <v>2027</v>
      </c>
      <c r="C777" s="779" t="s">
        <v>3269</v>
      </c>
      <c r="D777" s="765" t="s">
        <v>4766</v>
      </c>
      <c r="E777" s="760" t="s">
        <v>828</v>
      </c>
      <c r="F777" s="760" t="s">
        <v>333</v>
      </c>
      <c r="G777" s="761">
        <f t="shared" si="22"/>
        <v>300</v>
      </c>
      <c r="H777" s="769">
        <v>240</v>
      </c>
      <c r="I777" s="761">
        <f t="shared" si="23"/>
        <v>60</v>
      </c>
    </row>
    <row r="778" spans="1:9" s="110" customFormat="1" ht="15">
      <c r="A778" s="98">
        <v>770</v>
      </c>
      <c r="B778" s="779" t="s">
        <v>846</v>
      </c>
      <c r="C778" s="779" t="s">
        <v>1024</v>
      </c>
      <c r="D778" s="765" t="s">
        <v>4767</v>
      </c>
      <c r="E778" s="760" t="s">
        <v>828</v>
      </c>
      <c r="F778" s="760" t="s">
        <v>333</v>
      </c>
      <c r="G778" s="761">
        <f t="shared" si="22"/>
        <v>300</v>
      </c>
      <c r="H778" s="769">
        <v>240</v>
      </c>
      <c r="I778" s="761">
        <f t="shared" si="23"/>
        <v>60</v>
      </c>
    </row>
    <row r="779" spans="1:9" s="110" customFormat="1" ht="15">
      <c r="A779" s="98">
        <v>771</v>
      </c>
      <c r="B779" s="779" t="s">
        <v>962</v>
      </c>
      <c r="C779" s="779" t="s">
        <v>3430</v>
      </c>
      <c r="D779" s="765" t="s">
        <v>4768</v>
      </c>
      <c r="E779" s="760" t="s">
        <v>828</v>
      </c>
      <c r="F779" s="760" t="s">
        <v>333</v>
      </c>
      <c r="G779" s="761">
        <f t="shared" si="22"/>
        <v>300</v>
      </c>
      <c r="H779" s="769">
        <v>240</v>
      </c>
      <c r="I779" s="761">
        <f t="shared" si="23"/>
        <v>60</v>
      </c>
    </row>
    <row r="780" spans="1:9" s="110" customFormat="1" ht="15">
      <c r="A780" s="98">
        <v>772</v>
      </c>
      <c r="B780" s="779" t="s">
        <v>4781</v>
      </c>
      <c r="C780" s="779" t="s">
        <v>1146</v>
      </c>
      <c r="D780" s="765" t="s">
        <v>4769</v>
      </c>
      <c r="E780" s="760" t="s">
        <v>828</v>
      </c>
      <c r="F780" s="760" t="s">
        <v>333</v>
      </c>
      <c r="G780" s="761">
        <f t="shared" si="22"/>
        <v>300</v>
      </c>
      <c r="H780" s="769">
        <v>240</v>
      </c>
      <c r="I780" s="761">
        <f t="shared" si="23"/>
        <v>60</v>
      </c>
    </row>
    <row r="781" spans="1:9" s="110" customFormat="1" ht="15">
      <c r="A781" s="98">
        <v>773</v>
      </c>
      <c r="B781" s="779" t="s">
        <v>979</v>
      </c>
      <c r="C781" s="779" t="s">
        <v>1146</v>
      </c>
      <c r="D781" s="765" t="s">
        <v>4770</v>
      </c>
      <c r="E781" s="760" t="s">
        <v>828</v>
      </c>
      <c r="F781" s="760" t="s">
        <v>333</v>
      </c>
      <c r="G781" s="761">
        <f t="shared" si="22"/>
        <v>300</v>
      </c>
      <c r="H781" s="769">
        <v>240</v>
      </c>
      <c r="I781" s="761">
        <f t="shared" si="23"/>
        <v>60</v>
      </c>
    </row>
    <row r="782" spans="1:9" s="110" customFormat="1" ht="15">
      <c r="A782" s="98">
        <v>774</v>
      </c>
      <c r="B782" s="779" t="s">
        <v>962</v>
      </c>
      <c r="C782" s="779" t="s">
        <v>4778</v>
      </c>
      <c r="D782" s="765" t="s">
        <v>4771</v>
      </c>
      <c r="E782" s="760" t="s">
        <v>828</v>
      </c>
      <c r="F782" s="760" t="s">
        <v>333</v>
      </c>
      <c r="G782" s="761">
        <f t="shared" si="22"/>
        <v>300</v>
      </c>
      <c r="H782" s="769">
        <v>240</v>
      </c>
      <c r="I782" s="761">
        <f t="shared" si="23"/>
        <v>60</v>
      </c>
    </row>
    <row r="783" spans="1:9" s="110" customFormat="1" ht="15">
      <c r="A783" s="98">
        <v>775</v>
      </c>
      <c r="B783" s="779" t="s">
        <v>3926</v>
      </c>
      <c r="C783" s="779" t="s">
        <v>4782</v>
      </c>
      <c r="D783" s="765" t="s">
        <v>4772</v>
      </c>
      <c r="E783" s="760" t="s">
        <v>828</v>
      </c>
      <c r="F783" s="760" t="s">
        <v>333</v>
      </c>
      <c r="G783" s="761">
        <f t="shared" si="22"/>
        <v>300</v>
      </c>
      <c r="H783" s="769">
        <v>240</v>
      </c>
      <c r="I783" s="761">
        <f t="shared" si="23"/>
        <v>60</v>
      </c>
    </row>
    <row r="784" spans="1:9" s="110" customFormat="1" ht="15">
      <c r="A784" s="98">
        <v>776</v>
      </c>
      <c r="B784" s="779" t="s">
        <v>4192</v>
      </c>
      <c r="C784" s="779" t="s">
        <v>4782</v>
      </c>
      <c r="D784" s="765" t="s">
        <v>4773</v>
      </c>
      <c r="E784" s="760" t="s">
        <v>828</v>
      </c>
      <c r="F784" s="760" t="s">
        <v>333</v>
      </c>
      <c r="G784" s="761">
        <f t="shared" si="22"/>
        <v>300</v>
      </c>
      <c r="H784" s="769">
        <v>240</v>
      </c>
      <c r="I784" s="761">
        <f t="shared" si="23"/>
        <v>60</v>
      </c>
    </row>
    <row r="785" spans="1:9" s="110" customFormat="1" ht="15">
      <c r="A785" s="98">
        <v>777</v>
      </c>
      <c r="B785" s="779" t="s">
        <v>859</v>
      </c>
      <c r="C785" s="779" t="s">
        <v>4779</v>
      </c>
      <c r="D785" s="765" t="s">
        <v>4774</v>
      </c>
      <c r="E785" s="760" t="s">
        <v>828</v>
      </c>
      <c r="F785" s="760" t="s">
        <v>333</v>
      </c>
      <c r="G785" s="761">
        <f t="shared" si="22"/>
        <v>300</v>
      </c>
      <c r="H785" s="769">
        <v>240</v>
      </c>
      <c r="I785" s="761">
        <f t="shared" si="23"/>
        <v>60</v>
      </c>
    </row>
    <row r="786" spans="1:9" s="110" customFormat="1" ht="15">
      <c r="A786" s="98">
        <v>778</v>
      </c>
      <c r="B786" s="768" t="s">
        <v>4802</v>
      </c>
      <c r="C786" s="768" t="s">
        <v>1383</v>
      </c>
      <c r="D786" s="759" t="s">
        <v>4783</v>
      </c>
      <c r="E786" s="760" t="s">
        <v>828</v>
      </c>
      <c r="F786" s="760" t="s">
        <v>333</v>
      </c>
      <c r="G786" s="761">
        <f t="shared" si="22"/>
        <v>150</v>
      </c>
      <c r="H786" s="769">
        <v>120</v>
      </c>
      <c r="I786" s="761">
        <f t="shared" si="23"/>
        <v>30</v>
      </c>
    </row>
    <row r="787" spans="1:9" s="110" customFormat="1" ht="15">
      <c r="A787" s="98">
        <v>779</v>
      </c>
      <c r="B787" s="763" t="s">
        <v>1158</v>
      </c>
      <c r="C787" s="763" t="s">
        <v>4530</v>
      </c>
      <c r="D787" s="764" t="s">
        <v>4784</v>
      </c>
      <c r="E787" s="760" t="s">
        <v>828</v>
      </c>
      <c r="F787" s="760" t="s">
        <v>333</v>
      </c>
      <c r="G787" s="761">
        <f t="shared" si="22"/>
        <v>100</v>
      </c>
      <c r="H787" s="769">
        <v>80</v>
      </c>
      <c r="I787" s="761">
        <f t="shared" si="23"/>
        <v>20</v>
      </c>
    </row>
    <row r="788" spans="1:9" s="110" customFormat="1" ht="15">
      <c r="A788" s="98">
        <v>780</v>
      </c>
      <c r="B788" s="763" t="s">
        <v>994</v>
      </c>
      <c r="C788" s="763" t="s">
        <v>4803</v>
      </c>
      <c r="D788" s="765" t="s">
        <v>4785</v>
      </c>
      <c r="E788" s="760" t="s">
        <v>828</v>
      </c>
      <c r="F788" s="760" t="s">
        <v>333</v>
      </c>
      <c r="G788" s="761">
        <f t="shared" si="22"/>
        <v>100</v>
      </c>
      <c r="H788" s="769">
        <v>80</v>
      </c>
      <c r="I788" s="761">
        <f t="shared" si="23"/>
        <v>20</v>
      </c>
    </row>
    <row r="789" spans="1:9" s="110" customFormat="1" ht="15">
      <c r="A789" s="98">
        <v>781</v>
      </c>
      <c r="B789" s="763" t="s">
        <v>1943</v>
      </c>
      <c r="C789" s="763" t="s">
        <v>1383</v>
      </c>
      <c r="D789" s="765" t="s">
        <v>4786</v>
      </c>
      <c r="E789" s="760" t="s">
        <v>828</v>
      </c>
      <c r="F789" s="760" t="s">
        <v>333</v>
      </c>
      <c r="G789" s="761">
        <f t="shared" si="22"/>
        <v>100</v>
      </c>
      <c r="H789" s="769">
        <v>80</v>
      </c>
      <c r="I789" s="761">
        <f t="shared" si="23"/>
        <v>20</v>
      </c>
    </row>
    <row r="790" spans="1:9" s="110" customFormat="1" ht="15">
      <c r="A790" s="98">
        <v>782</v>
      </c>
      <c r="B790" s="763" t="s">
        <v>2063</v>
      </c>
      <c r="C790" s="763" t="s">
        <v>1707</v>
      </c>
      <c r="D790" s="764" t="s">
        <v>4787</v>
      </c>
      <c r="E790" s="760" t="s">
        <v>828</v>
      </c>
      <c r="F790" s="760" t="s">
        <v>333</v>
      </c>
      <c r="G790" s="761">
        <f t="shared" si="22"/>
        <v>100</v>
      </c>
      <c r="H790" s="769">
        <v>80</v>
      </c>
      <c r="I790" s="761">
        <f t="shared" si="23"/>
        <v>20</v>
      </c>
    </row>
    <row r="791" spans="1:9" s="110" customFormat="1" ht="15">
      <c r="A791" s="98">
        <v>783</v>
      </c>
      <c r="B791" s="763" t="s">
        <v>1199</v>
      </c>
      <c r="C791" s="763" t="s">
        <v>4804</v>
      </c>
      <c r="D791" s="764" t="s">
        <v>4788</v>
      </c>
      <c r="E791" s="760" t="s">
        <v>828</v>
      </c>
      <c r="F791" s="760" t="s">
        <v>333</v>
      </c>
      <c r="G791" s="761">
        <f t="shared" si="22"/>
        <v>100</v>
      </c>
      <c r="H791" s="769">
        <v>80</v>
      </c>
      <c r="I791" s="761">
        <f t="shared" si="23"/>
        <v>20</v>
      </c>
    </row>
    <row r="792" spans="1:9" s="110" customFormat="1" ht="15">
      <c r="A792" s="98">
        <v>784</v>
      </c>
      <c r="B792" s="763" t="s">
        <v>2756</v>
      </c>
      <c r="C792" s="763" t="s">
        <v>3515</v>
      </c>
      <c r="D792" s="764" t="s">
        <v>4789</v>
      </c>
      <c r="E792" s="760" t="s">
        <v>828</v>
      </c>
      <c r="F792" s="760" t="s">
        <v>333</v>
      </c>
      <c r="G792" s="761">
        <f t="shared" si="22"/>
        <v>100</v>
      </c>
      <c r="H792" s="769">
        <v>80</v>
      </c>
      <c r="I792" s="761">
        <f t="shared" si="23"/>
        <v>20</v>
      </c>
    </row>
    <row r="793" spans="1:9" s="110" customFormat="1" ht="15">
      <c r="A793" s="98">
        <v>785</v>
      </c>
      <c r="B793" s="763" t="s">
        <v>1561</v>
      </c>
      <c r="C793" s="763" t="s">
        <v>1586</v>
      </c>
      <c r="D793" s="764" t="s">
        <v>4790</v>
      </c>
      <c r="E793" s="760" t="s">
        <v>828</v>
      </c>
      <c r="F793" s="760" t="s">
        <v>333</v>
      </c>
      <c r="G793" s="761">
        <f t="shared" si="22"/>
        <v>100</v>
      </c>
      <c r="H793" s="769">
        <v>80</v>
      </c>
      <c r="I793" s="761">
        <f t="shared" si="23"/>
        <v>20</v>
      </c>
    </row>
    <row r="794" spans="1:9" s="110" customFormat="1" ht="15">
      <c r="A794" s="98">
        <v>786</v>
      </c>
      <c r="B794" s="763" t="s">
        <v>4805</v>
      </c>
      <c r="C794" s="763" t="s">
        <v>1731</v>
      </c>
      <c r="D794" s="764" t="s">
        <v>4791</v>
      </c>
      <c r="E794" s="760" t="s">
        <v>828</v>
      </c>
      <c r="F794" s="760" t="s">
        <v>333</v>
      </c>
      <c r="G794" s="761">
        <f t="shared" si="22"/>
        <v>100</v>
      </c>
      <c r="H794" s="769">
        <v>80</v>
      </c>
      <c r="I794" s="761">
        <f t="shared" si="23"/>
        <v>20</v>
      </c>
    </row>
    <row r="795" spans="1:9" s="110" customFormat="1" ht="15">
      <c r="A795" s="98">
        <v>787</v>
      </c>
      <c r="B795" s="763" t="s">
        <v>2208</v>
      </c>
      <c r="C795" s="763" t="s">
        <v>1643</v>
      </c>
      <c r="D795" s="764" t="s">
        <v>4792</v>
      </c>
      <c r="E795" s="760" t="s">
        <v>828</v>
      </c>
      <c r="F795" s="760" t="s">
        <v>333</v>
      </c>
      <c r="G795" s="761">
        <f t="shared" si="22"/>
        <v>100</v>
      </c>
      <c r="H795" s="769">
        <v>80</v>
      </c>
      <c r="I795" s="761">
        <f t="shared" si="23"/>
        <v>20</v>
      </c>
    </row>
    <row r="796" spans="1:9" s="110" customFormat="1" ht="15">
      <c r="A796" s="98">
        <v>788</v>
      </c>
      <c r="B796" s="763" t="s">
        <v>2834</v>
      </c>
      <c r="C796" s="763" t="s">
        <v>3430</v>
      </c>
      <c r="D796" s="764" t="s">
        <v>4793</v>
      </c>
      <c r="E796" s="760" t="s">
        <v>828</v>
      </c>
      <c r="F796" s="760" t="s">
        <v>333</v>
      </c>
      <c r="G796" s="761">
        <f t="shared" si="22"/>
        <v>100</v>
      </c>
      <c r="H796" s="769">
        <v>80</v>
      </c>
      <c r="I796" s="761">
        <f t="shared" si="23"/>
        <v>20</v>
      </c>
    </row>
    <row r="797" spans="1:9" s="110" customFormat="1" ht="15">
      <c r="A797" s="98">
        <v>789</v>
      </c>
      <c r="B797" s="763" t="s">
        <v>1613</v>
      </c>
      <c r="C797" s="763" t="s">
        <v>3430</v>
      </c>
      <c r="D797" s="764" t="s">
        <v>4794</v>
      </c>
      <c r="E797" s="760" t="s">
        <v>828</v>
      </c>
      <c r="F797" s="760" t="s">
        <v>333</v>
      </c>
      <c r="G797" s="761">
        <f t="shared" si="22"/>
        <v>100</v>
      </c>
      <c r="H797" s="769">
        <v>80</v>
      </c>
      <c r="I797" s="761">
        <f t="shared" si="23"/>
        <v>20</v>
      </c>
    </row>
    <row r="798" spans="1:9" s="110" customFormat="1" ht="15">
      <c r="A798" s="98">
        <v>790</v>
      </c>
      <c r="B798" s="763" t="s">
        <v>859</v>
      </c>
      <c r="C798" s="763" t="s">
        <v>4806</v>
      </c>
      <c r="D798" s="764" t="s">
        <v>4795</v>
      </c>
      <c r="E798" s="760" t="s">
        <v>828</v>
      </c>
      <c r="F798" s="760" t="s">
        <v>333</v>
      </c>
      <c r="G798" s="761">
        <f t="shared" si="22"/>
        <v>100</v>
      </c>
      <c r="H798" s="769">
        <v>80</v>
      </c>
      <c r="I798" s="761">
        <f t="shared" si="23"/>
        <v>20</v>
      </c>
    </row>
    <row r="799" spans="1:9" s="110" customFormat="1" ht="15">
      <c r="A799" s="98">
        <v>791</v>
      </c>
      <c r="B799" s="763" t="s">
        <v>4807</v>
      </c>
      <c r="C799" s="763" t="s">
        <v>4808</v>
      </c>
      <c r="D799" s="764" t="s">
        <v>4796</v>
      </c>
      <c r="E799" s="760" t="s">
        <v>828</v>
      </c>
      <c r="F799" s="760" t="s">
        <v>333</v>
      </c>
      <c r="G799" s="761">
        <f t="shared" si="22"/>
        <v>100</v>
      </c>
      <c r="H799" s="769">
        <v>80</v>
      </c>
      <c r="I799" s="761">
        <f t="shared" si="23"/>
        <v>20</v>
      </c>
    </row>
    <row r="800" spans="1:9" s="110" customFormat="1" ht="15">
      <c r="A800" s="98">
        <v>792</v>
      </c>
      <c r="B800" s="763" t="s">
        <v>1248</v>
      </c>
      <c r="C800" s="763" t="s">
        <v>4809</v>
      </c>
      <c r="D800" s="764" t="s">
        <v>4797</v>
      </c>
      <c r="E800" s="760" t="s">
        <v>828</v>
      </c>
      <c r="F800" s="760" t="s">
        <v>333</v>
      </c>
      <c r="G800" s="761">
        <f t="shared" si="22"/>
        <v>100</v>
      </c>
      <c r="H800" s="769">
        <v>80</v>
      </c>
      <c r="I800" s="761">
        <f t="shared" si="23"/>
        <v>20</v>
      </c>
    </row>
    <row r="801" spans="1:9" s="110" customFormat="1" ht="15">
      <c r="A801" s="98">
        <v>793</v>
      </c>
      <c r="B801" s="763" t="s">
        <v>4810</v>
      </c>
      <c r="C801" s="763" t="s">
        <v>1600</v>
      </c>
      <c r="D801" s="764" t="s">
        <v>4798</v>
      </c>
      <c r="E801" s="760" t="s">
        <v>828</v>
      </c>
      <c r="F801" s="760" t="s">
        <v>333</v>
      </c>
      <c r="G801" s="761">
        <f t="shared" ref="G801:G864" si="24">H801/0.8</f>
        <v>100</v>
      </c>
      <c r="H801" s="769">
        <v>80</v>
      </c>
      <c r="I801" s="761">
        <f t="shared" ref="I801:I864" si="25">H801*0.25</f>
        <v>20</v>
      </c>
    </row>
    <row r="802" spans="1:9" s="110" customFormat="1" ht="15">
      <c r="A802" s="98">
        <v>794</v>
      </c>
      <c r="B802" s="763" t="s">
        <v>4811</v>
      </c>
      <c r="C802" s="763" t="s">
        <v>4806</v>
      </c>
      <c r="D802" s="764" t="s">
        <v>4799</v>
      </c>
      <c r="E802" s="760" t="s">
        <v>828</v>
      </c>
      <c r="F802" s="760" t="s">
        <v>333</v>
      </c>
      <c r="G802" s="761">
        <f t="shared" si="24"/>
        <v>100</v>
      </c>
      <c r="H802" s="769">
        <v>80</v>
      </c>
      <c r="I802" s="761">
        <f t="shared" si="25"/>
        <v>20</v>
      </c>
    </row>
    <row r="803" spans="1:9" s="110" customFormat="1" ht="15">
      <c r="A803" s="98">
        <v>795</v>
      </c>
      <c r="B803" s="763" t="s">
        <v>859</v>
      </c>
      <c r="C803" s="763" t="s">
        <v>3430</v>
      </c>
      <c r="D803" s="764" t="s">
        <v>4800</v>
      </c>
      <c r="E803" s="760" t="s">
        <v>828</v>
      </c>
      <c r="F803" s="760" t="s">
        <v>333</v>
      </c>
      <c r="G803" s="761">
        <f t="shared" si="24"/>
        <v>100</v>
      </c>
      <c r="H803" s="769">
        <v>80</v>
      </c>
      <c r="I803" s="761">
        <f t="shared" si="25"/>
        <v>20</v>
      </c>
    </row>
    <row r="804" spans="1:9" s="110" customFormat="1" ht="15">
      <c r="A804" s="98">
        <v>796</v>
      </c>
      <c r="B804" s="763" t="s">
        <v>859</v>
      </c>
      <c r="C804" s="763" t="s">
        <v>2765</v>
      </c>
      <c r="D804" s="764" t="s">
        <v>4801</v>
      </c>
      <c r="E804" s="760" t="s">
        <v>828</v>
      </c>
      <c r="F804" s="760" t="s">
        <v>333</v>
      </c>
      <c r="G804" s="761">
        <f t="shared" si="24"/>
        <v>100</v>
      </c>
      <c r="H804" s="769">
        <v>80</v>
      </c>
      <c r="I804" s="761">
        <f t="shared" si="25"/>
        <v>20</v>
      </c>
    </row>
    <row r="805" spans="1:9" s="110" customFormat="1" ht="15">
      <c r="A805" s="98">
        <v>797</v>
      </c>
      <c r="B805" s="780" t="s">
        <v>4041</v>
      </c>
      <c r="C805" s="780" t="s">
        <v>4918</v>
      </c>
      <c r="D805" s="630" t="s">
        <v>4812</v>
      </c>
      <c r="E805" s="781" t="s">
        <v>828</v>
      </c>
      <c r="F805" s="781" t="s">
        <v>333</v>
      </c>
      <c r="G805" s="782">
        <f t="shared" si="24"/>
        <v>150</v>
      </c>
      <c r="H805" s="631">
        <v>120</v>
      </c>
      <c r="I805" s="782">
        <f t="shared" si="25"/>
        <v>30</v>
      </c>
    </row>
    <row r="806" spans="1:9" s="110" customFormat="1" ht="15">
      <c r="A806" s="98">
        <v>798</v>
      </c>
      <c r="B806" s="783" t="s">
        <v>1168</v>
      </c>
      <c r="C806" s="783" t="s">
        <v>4919</v>
      </c>
      <c r="D806" s="784" t="s">
        <v>4813</v>
      </c>
      <c r="E806" s="781" t="s">
        <v>828</v>
      </c>
      <c r="F806" s="781" t="s">
        <v>333</v>
      </c>
      <c r="G806" s="782">
        <f t="shared" si="24"/>
        <v>100</v>
      </c>
      <c r="H806" s="631">
        <v>80</v>
      </c>
      <c r="I806" s="782">
        <f t="shared" si="25"/>
        <v>20</v>
      </c>
    </row>
    <row r="807" spans="1:9" s="110" customFormat="1" ht="15">
      <c r="A807" s="98">
        <v>799</v>
      </c>
      <c r="B807" s="783" t="s">
        <v>859</v>
      </c>
      <c r="C807" s="783" t="s">
        <v>4920</v>
      </c>
      <c r="D807" s="785" t="s">
        <v>4814</v>
      </c>
      <c r="E807" s="781" t="s">
        <v>828</v>
      </c>
      <c r="F807" s="781" t="s">
        <v>333</v>
      </c>
      <c r="G807" s="782">
        <f t="shared" si="24"/>
        <v>100</v>
      </c>
      <c r="H807" s="631">
        <v>80</v>
      </c>
      <c r="I807" s="782">
        <f t="shared" si="25"/>
        <v>20</v>
      </c>
    </row>
    <row r="808" spans="1:9" s="110" customFormat="1" ht="15">
      <c r="A808" s="98">
        <v>800</v>
      </c>
      <c r="B808" s="783" t="s">
        <v>1613</v>
      </c>
      <c r="C808" s="783" t="s">
        <v>1892</v>
      </c>
      <c r="D808" s="784" t="s">
        <v>4815</v>
      </c>
      <c r="E808" s="781" t="s">
        <v>828</v>
      </c>
      <c r="F808" s="781" t="s">
        <v>333</v>
      </c>
      <c r="G808" s="782">
        <f t="shared" si="24"/>
        <v>100</v>
      </c>
      <c r="H808" s="631">
        <v>80</v>
      </c>
      <c r="I808" s="782">
        <f t="shared" si="25"/>
        <v>20</v>
      </c>
    </row>
    <row r="809" spans="1:9" s="110" customFormat="1" ht="15">
      <c r="A809" s="98">
        <v>801</v>
      </c>
      <c r="B809" s="783" t="s">
        <v>991</v>
      </c>
      <c r="C809" s="783" t="s">
        <v>4921</v>
      </c>
      <c r="D809" s="784" t="s">
        <v>4816</v>
      </c>
      <c r="E809" s="781" t="s">
        <v>828</v>
      </c>
      <c r="F809" s="781" t="s">
        <v>333</v>
      </c>
      <c r="G809" s="782">
        <f t="shared" si="24"/>
        <v>100</v>
      </c>
      <c r="H809" s="631">
        <v>80</v>
      </c>
      <c r="I809" s="782">
        <f t="shared" si="25"/>
        <v>20</v>
      </c>
    </row>
    <row r="810" spans="1:9" s="110" customFormat="1" ht="15">
      <c r="A810" s="98">
        <v>802</v>
      </c>
      <c r="B810" s="783" t="s">
        <v>1113</v>
      </c>
      <c r="C810" s="783" t="s">
        <v>1588</v>
      </c>
      <c r="D810" s="784" t="s">
        <v>4817</v>
      </c>
      <c r="E810" s="781" t="s">
        <v>828</v>
      </c>
      <c r="F810" s="781" t="s">
        <v>333</v>
      </c>
      <c r="G810" s="782">
        <f t="shared" si="24"/>
        <v>100</v>
      </c>
      <c r="H810" s="631">
        <v>80</v>
      </c>
      <c r="I810" s="782">
        <f t="shared" si="25"/>
        <v>20</v>
      </c>
    </row>
    <row r="811" spans="1:9" s="110" customFormat="1" ht="15">
      <c r="A811" s="98">
        <v>803</v>
      </c>
      <c r="B811" s="783" t="s">
        <v>3853</v>
      </c>
      <c r="C811" s="783" t="s">
        <v>4922</v>
      </c>
      <c r="D811" s="784" t="s">
        <v>4818</v>
      </c>
      <c r="E811" s="781" t="s">
        <v>828</v>
      </c>
      <c r="F811" s="781" t="s">
        <v>333</v>
      </c>
      <c r="G811" s="782">
        <f t="shared" si="24"/>
        <v>100</v>
      </c>
      <c r="H811" s="631">
        <v>80</v>
      </c>
      <c r="I811" s="782">
        <f t="shared" si="25"/>
        <v>20</v>
      </c>
    </row>
    <row r="812" spans="1:9" s="110" customFormat="1" ht="15">
      <c r="A812" s="98">
        <v>804</v>
      </c>
      <c r="B812" s="783" t="s">
        <v>1353</v>
      </c>
      <c r="C812" s="786" t="s">
        <v>4923</v>
      </c>
      <c r="D812" s="784" t="s">
        <v>4819</v>
      </c>
      <c r="E812" s="781" t="s">
        <v>828</v>
      </c>
      <c r="F812" s="781" t="s">
        <v>333</v>
      </c>
      <c r="G812" s="782">
        <f t="shared" si="24"/>
        <v>100</v>
      </c>
      <c r="H812" s="631">
        <v>80</v>
      </c>
      <c r="I812" s="782">
        <f t="shared" si="25"/>
        <v>20</v>
      </c>
    </row>
    <row r="813" spans="1:9" s="110" customFormat="1" ht="15">
      <c r="A813" s="98">
        <v>805</v>
      </c>
      <c r="B813" s="783" t="s">
        <v>979</v>
      </c>
      <c r="C813" s="783" t="s">
        <v>4924</v>
      </c>
      <c r="D813" s="784" t="s">
        <v>4820</v>
      </c>
      <c r="E813" s="781" t="s">
        <v>828</v>
      </c>
      <c r="F813" s="781" t="s">
        <v>333</v>
      </c>
      <c r="G813" s="782">
        <f t="shared" si="24"/>
        <v>100</v>
      </c>
      <c r="H813" s="631">
        <v>80</v>
      </c>
      <c r="I813" s="782">
        <f t="shared" si="25"/>
        <v>20</v>
      </c>
    </row>
    <row r="814" spans="1:9" s="110" customFormat="1" ht="15">
      <c r="A814" s="98">
        <v>806</v>
      </c>
      <c r="B814" s="783" t="s">
        <v>1561</v>
      </c>
      <c r="C814" s="783" t="s">
        <v>4925</v>
      </c>
      <c r="D814" s="784" t="s">
        <v>4821</v>
      </c>
      <c r="E814" s="781" t="s">
        <v>828</v>
      </c>
      <c r="F814" s="781" t="s">
        <v>333</v>
      </c>
      <c r="G814" s="782">
        <f t="shared" si="24"/>
        <v>100</v>
      </c>
      <c r="H814" s="631">
        <v>80</v>
      </c>
      <c r="I814" s="782">
        <f t="shared" si="25"/>
        <v>20</v>
      </c>
    </row>
    <row r="815" spans="1:9" s="110" customFormat="1" ht="15">
      <c r="A815" s="98">
        <v>807</v>
      </c>
      <c r="B815" s="783" t="s">
        <v>942</v>
      </c>
      <c r="C815" s="783" t="s">
        <v>1027</v>
      </c>
      <c r="D815" s="784" t="s">
        <v>4822</v>
      </c>
      <c r="E815" s="781" t="s">
        <v>828</v>
      </c>
      <c r="F815" s="781" t="s">
        <v>333</v>
      </c>
      <c r="G815" s="782">
        <f t="shared" si="24"/>
        <v>100</v>
      </c>
      <c r="H815" s="631">
        <v>80</v>
      </c>
      <c r="I815" s="782">
        <f t="shared" si="25"/>
        <v>20</v>
      </c>
    </row>
    <row r="816" spans="1:9" s="110" customFormat="1" ht="15">
      <c r="A816" s="98">
        <v>808</v>
      </c>
      <c r="B816" s="783" t="s">
        <v>979</v>
      </c>
      <c r="C816" s="783" t="s">
        <v>4926</v>
      </c>
      <c r="D816" s="784" t="s">
        <v>4823</v>
      </c>
      <c r="E816" s="781" t="s">
        <v>828</v>
      </c>
      <c r="F816" s="781" t="s">
        <v>333</v>
      </c>
      <c r="G816" s="782">
        <f t="shared" si="24"/>
        <v>100</v>
      </c>
      <c r="H816" s="631">
        <v>80</v>
      </c>
      <c r="I816" s="782">
        <f t="shared" si="25"/>
        <v>20</v>
      </c>
    </row>
    <row r="817" spans="1:9" s="110" customFormat="1" ht="15">
      <c r="A817" s="98">
        <v>809</v>
      </c>
      <c r="B817" s="783" t="s">
        <v>551</v>
      </c>
      <c r="C817" s="783" t="s">
        <v>873</v>
      </c>
      <c r="D817" s="784" t="s">
        <v>4824</v>
      </c>
      <c r="E817" s="781" t="s">
        <v>828</v>
      </c>
      <c r="F817" s="781" t="s">
        <v>333</v>
      </c>
      <c r="G817" s="782">
        <f t="shared" si="24"/>
        <v>100</v>
      </c>
      <c r="H817" s="631">
        <v>80</v>
      </c>
      <c r="I817" s="782">
        <f t="shared" si="25"/>
        <v>20</v>
      </c>
    </row>
    <row r="818" spans="1:9" s="110" customFormat="1" ht="15">
      <c r="A818" s="98">
        <v>810</v>
      </c>
      <c r="B818" s="783" t="s">
        <v>2538</v>
      </c>
      <c r="C818" s="783" t="s">
        <v>4927</v>
      </c>
      <c r="D818" s="784" t="s">
        <v>4825</v>
      </c>
      <c r="E818" s="781" t="s">
        <v>828</v>
      </c>
      <c r="F818" s="781" t="s">
        <v>333</v>
      </c>
      <c r="G818" s="782">
        <f t="shared" si="24"/>
        <v>100</v>
      </c>
      <c r="H818" s="631">
        <v>80</v>
      </c>
      <c r="I818" s="782">
        <f t="shared" si="25"/>
        <v>20</v>
      </c>
    </row>
    <row r="819" spans="1:9" s="110" customFormat="1" ht="15">
      <c r="A819" s="98">
        <v>811</v>
      </c>
      <c r="B819" s="783" t="s">
        <v>1547</v>
      </c>
      <c r="C819" s="783" t="s">
        <v>4928</v>
      </c>
      <c r="D819" s="784" t="s">
        <v>4826</v>
      </c>
      <c r="E819" s="781" t="s">
        <v>828</v>
      </c>
      <c r="F819" s="781" t="s">
        <v>333</v>
      </c>
      <c r="G819" s="782">
        <f t="shared" si="24"/>
        <v>100</v>
      </c>
      <c r="H819" s="631">
        <v>80</v>
      </c>
      <c r="I819" s="782">
        <f t="shared" si="25"/>
        <v>20</v>
      </c>
    </row>
    <row r="820" spans="1:9" s="110" customFormat="1" ht="15">
      <c r="A820" s="98">
        <v>812</v>
      </c>
      <c r="B820" s="783" t="s">
        <v>942</v>
      </c>
      <c r="C820" s="783" t="s">
        <v>4929</v>
      </c>
      <c r="D820" s="784" t="s">
        <v>4827</v>
      </c>
      <c r="E820" s="781" t="s">
        <v>828</v>
      </c>
      <c r="F820" s="781" t="s">
        <v>333</v>
      </c>
      <c r="G820" s="782">
        <f t="shared" si="24"/>
        <v>100</v>
      </c>
      <c r="H820" s="631">
        <v>80</v>
      </c>
      <c r="I820" s="782">
        <f t="shared" si="25"/>
        <v>20</v>
      </c>
    </row>
    <row r="821" spans="1:9" s="110" customFormat="1" ht="15">
      <c r="A821" s="98">
        <v>813</v>
      </c>
      <c r="B821" s="783" t="s">
        <v>3635</v>
      </c>
      <c r="C821" s="783" t="s">
        <v>4930</v>
      </c>
      <c r="D821" s="784" t="s">
        <v>4828</v>
      </c>
      <c r="E821" s="781" t="s">
        <v>828</v>
      </c>
      <c r="F821" s="781" t="s">
        <v>333</v>
      </c>
      <c r="G821" s="782">
        <f t="shared" si="24"/>
        <v>100</v>
      </c>
      <c r="H821" s="631">
        <v>80</v>
      </c>
      <c r="I821" s="782">
        <f t="shared" si="25"/>
        <v>20</v>
      </c>
    </row>
    <row r="822" spans="1:9" s="110" customFormat="1" ht="15">
      <c r="A822" s="98">
        <v>814</v>
      </c>
      <c r="B822" s="783" t="s">
        <v>3706</v>
      </c>
      <c r="C822" s="783" t="s">
        <v>4931</v>
      </c>
      <c r="D822" s="784" t="s">
        <v>4829</v>
      </c>
      <c r="E822" s="781" t="s">
        <v>828</v>
      </c>
      <c r="F822" s="781" t="s">
        <v>333</v>
      </c>
      <c r="G822" s="782">
        <f t="shared" si="24"/>
        <v>100</v>
      </c>
      <c r="H822" s="631">
        <v>80</v>
      </c>
      <c r="I822" s="782">
        <f t="shared" si="25"/>
        <v>20</v>
      </c>
    </row>
    <row r="823" spans="1:9" s="110" customFormat="1" ht="15">
      <c r="A823" s="98">
        <v>815</v>
      </c>
      <c r="B823" s="783" t="s">
        <v>4932</v>
      </c>
      <c r="C823" s="783" t="s">
        <v>4933</v>
      </c>
      <c r="D823" s="784" t="s">
        <v>4830</v>
      </c>
      <c r="E823" s="781" t="s">
        <v>828</v>
      </c>
      <c r="F823" s="781" t="s">
        <v>333</v>
      </c>
      <c r="G823" s="782">
        <f t="shared" si="24"/>
        <v>100</v>
      </c>
      <c r="H823" s="631">
        <v>80</v>
      </c>
      <c r="I823" s="782">
        <f t="shared" si="25"/>
        <v>20</v>
      </c>
    </row>
    <row r="824" spans="1:9" s="110" customFormat="1" ht="15">
      <c r="A824" s="98">
        <v>816</v>
      </c>
      <c r="B824" s="783" t="s">
        <v>551</v>
      </c>
      <c r="C824" s="783" t="s">
        <v>4926</v>
      </c>
      <c r="D824" s="784" t="s">
        <v>4831</v>
      </c>
      <c r="E824" s="781" t="s">
        <v>828</v>
      </c>
      <c r="F824" s="781" t="s">
        <v>333</v>
      </c>
      <c r="G824" s="782">
        <f t="shared" si="24"/>
        <v>100</v>
      </c>
      <c r="H824" s="631">
        <v>80</v>
      </c>
      <c r="I824" s="782">
        <f t="shared" si="25"/>
        <v>20</v>
      </c>
    </row>
    <row r="825" spans="1:9" s="110" customFormat="1" ht="15">
      <c r="A825" s="98">
        <v>817</v>
      </c>
      <c r="B825" s="783" t="s">
        <v>2525</v>
      </c>
      <c r="C825" s="783" t="s">
        <v>4934</v>
      </c>
      <c r="D825" s="784" t="s">
        <v>4832</v>
      </c>
      <c r="E825" s="781" t="s">
        <v>828</v>
      </c>
      <c r="F825" s="781" t="s">
        <v>333</v>
      </c>
      <c r="G825" s="782">
        <f t="shared" si="24"/>
        <v>100</v>
      </c>
      <c r="H825" s="631">
        <v>80</v>
      </c>
      <c r="I825" s="782">
        <f t="shared" si="25"/>
        <v>20</v>
      </c>
    </row>
    <row r="826" spans="1:9" s="110" customFormat="1" ht="15">
      <c r="A826" s="98">
        <v>818</v>
      </c>
      <c r="B826" s="783" t="s">
        <v>1689</v>
      </c>
      <c r="C826" s="783" t="s">
        <v>2559</v>
      </c>
      <c r="D826" s="784" t="s">
        <v>4833</v>
      </c>
      <c r="E826" s="781" t="s">
        <v>828</v>
      </c>
      <c r="F826" s="781" t="s">
        <v>333</v>
      </c>
      <c r="G826" s="782">
        <f t="shared" si="24"/>
        <v>100</v>
      </c>
      <c r="H826" s="631">
        <v>80</v>
      </c>
      <c r="I826" s="782">
        <f t="shared" si="25"/>
        <v>20</v>
      </c>
    </row>
    <row r="827" spans="1:9" s="110" customFormat="1" ht="15">
      <c r="A827" s="98">
        <v>819</v>
      </c>
      <c r="B827" s="783" t="s">
        <v>1056</v>
      </c>
      <c r="C827" s="783" t="s">
        <v>2699</v>
      </c>
      <c r="D827" s="784" t="s">
        <v>4834</v>
      </c>
      <c r="E827" s="781" t="s">
        <v>828</v>
      </c>
      <c r="F827" s="781" t="s">
        <v>333</v>
      </c>
      <c r="G827" s="782">
        <f t="shared" si="24"/>
        <v>100</v>
      </c>
      <c r="H827" s="631">
        <v>80</v>
      </c>
      <c r="I827" s="782">
        <f t="shared" si="25"/>
        <v>20</v>
      </c>
    </row>
    <row r="828" spans="1:9" s="110" customFormat="1" ht="15">
      <c r="A828" s="98">
        <v>820</v>
      </c>
      <c r="B828" s="783" t="s">
        <v>965</v>
      </c>
      <c r="C828" s="783" t="s">
        <v>4935</v>
      </c>
      <c r="D828" s="784" t="s">
        <v>4835</v>
      </c>
      <c r="E828" s="781" t="s">
        <v>828</v>
      </c>
      <c r="F828" s="781" t="s">
        <v>333</v>
      </c>
      <c r="G828" s="782">
        <f t="shared" si="24"/>
        <v>100</v>
      </c>
      <c r="H828" s="631">
        <v>80</v>
      </c>
      <c r="I828" s="782">
        <f t="shared" si="25"/>
        <v>20</v>
      </c>
    </row>
    <row r="829" spans="1:9" s="110" customFormat="1" ht="15">
      <c r="A829" s="98">
        <v>821</v>
      </c>
      <c r="B829" s="783" t="s">
        <v>3303</v>
      </c>
      <c r="C829" s="783" t="s">
        <v>1602</v>
      </c>
      <c r="D829" s="785" t="s">
        <v>4836</v>
      </c>
      <c r="E829" s="781" t="s">
        <v>828</v>
      </c>
      <c r="F829" s="781" t="s">
        <v>333</v>
      </c>
      <c r="G829" s="782">
        <f t="shared" si="24"/>
        <v>100</v>
      </c>
      <c r="H829" s="631">
        <v>80</v>
      </c>
      <c r="I829" s="782">
        <f t="shared" si="25"/>
        <v>20</v>
      </c>
    </row>
    <row r="830" spans="1:9" s="110" customFormat="1" ht="15">
      <c r="A830" s="98">
        <v>822</v>
      </c>
      <c r="B830" s="783" t="s">
        <v>1779</v>
      </c>
      <c r="C830" s="783" t="s">
        <v>3971</v>
      </c>
      <c r="D830" s="784" t="s">
        <v>4837</v>
      </c>
      <c r="E830" s="781" t="s">
        <v>828</v>
      </c>
      <c r="F830" s="781" t="s">
        <v>333</v>
      </c>
      <c r="G830" s="782">
        <f t="shared" si="24"/>
        <v>100</v>
      </c>
      <c r="H830" s="631">
        <v>80</v>
      </c>
      <c r="I830" s="782">
        <f t="shared" si="25"/>
        <v>20</v>
      </c>
    </row>
    <row r="831" spans="1:9" s="110" customFormat="1" ht="15">
      <c r="A831" s="98">
        <v>823</v>
      </c>
      <c r="B831" s="783" t="s">
        <v>1053</v>
      </c>
      <c r="C831" s="783" t="s">
        <v>1611</v>
      </c>
      <c r="D831" s="784" t="s">
        <v>4838</v>
      </c>
      <c r="E831" s="781" t="s">
        <v>828</v>
      </c>
      <c r="F831" s="781" t="s">
        <v>333</v>
      </c>
      <c r="G831" s="782">
        <f t="shared" si="24"/>
        <v>100</v>
      </c>
      <c r="H831" s="631">
        <v>80</v>
      </c>
      <c r="I831" s="782">
        <f t="shared" si="25"/>
        <v>20</v>
      </c>
    </row>
    <row r="832" spans="1:9" s="110" customFormat="1" ht="15">
      <c r="A832" s="98">
        <v>824</v>
      </c>
      <c r="B832" s="783" t="s">
        <v>1023</v>
      </c>
      <c r="C832" s="783" t="s">
        <v>4936</v>
      </c>
      <c r="D832" s="784" t="s">
        <v>4839</v>
      </c>
      <c r="E832" s="781" t="s">
        <v>828</v>
      </c>
      <c r="F832" s="781" t="s">
        <v>333</v>
      </c>
      <c r="G832" s="782">
        <f t="shared" si="24"/>
        <v>100</v>
      </c>
      <c r="H832" s="631">
        <v>80</v>
      </c>
      <c r="I832" s="782">
        <f t="shared" si="25"/>
        <v>20</v>
      </c>
    </row>
    <row r="833" spans="1:9" s="110" customFormat="1" ht="15">
      <c r="A833" s="98">
        <v>825</v>
      </c>
      <c r="B833" s="783" t="s">
        <v>4937</v>
      </c>
      <c r="C833" s="783" t="s">
        <v>4938</v>
      </c>
      <c r="D833" s="784" t="s">
        <v>4840</v>
      </c>
      <c r="E833" s="781" t="s">
        <v>828</v>
      </c>
      <c r="F833" s="781" t="s">
        <v>333</v>
      </c>
      <c r="G833" s="782">
        <f t="shared" si="24"/>
        <v>100</v>
      </c>
      <c r="H833" s="631">
        <v>80</v>
      </c>
      <c r="I833" s="782">
        <f t="shared" si="25"/>
        <v>20</v>
      </c>
    </row>
    <row r="834" spans="1:9" s="110" customFormat="1" ht="15">
      <c r="A834" s="98">
        <v>826</v>
      </c>
      <c r="B834" s="783" t="s">
        <v>3162</v>
      </c>
      <c r="C834" s="783" t="s">
        <v>4939</v>
      </c>
      <c r="D834" s="784" t="s">
        <v>4841</v>
      </c>
      <c r="E834" s="781" t="s">
        <v>828</v>
      </c>
      <c r="F834" s="781" t="s">
        <v>333</v>
      </c>
      <c r="G834" s="782">
        <f t="shared" si="24"/>
        <v>100</v>
      </c>
      <c r="H834" s="631">
        <v>80</v>
      </c>
      <c r="I834" s="782">
        <f t="shared" si="25"/>
        <v>20</v>
      </c>
    </row>
    <row r="835" spans="1:9" s="110" customFormat="1" ht="15">
      <c r="A835" s="98">
        <v>827</v>
      </c>
      <c r="B835" s="783" t="s">
        <v>1628</v>
      </c>
      <c r="C835" s="783" t="s">
        <v>4940</v>
      </c>
      <c r="D835" s="784" t="s">
        <v>4842</v>
      </c>
      <c r="E835" s="781" t="s">
        <v>828</v>
      </c>
      <c r="F835" s="781" t="s">
        <v>333</v>
      </c>
      <c r="G835" s="782">
        <f t="shared" si="24"/>
        <v>100</v>
      </c>
      <c r="H835" s="631">
        <v>80</v>
      </c>
      <c r="I835" s="782">
        <f t="shared" si="25"/>
        <v>20</v>
      </c>
    </row>
    <row r="836" spans="1:9" s="110" customFormat="1" ht="15">
      <c r="A836" s="98">
        <v>828</v>
      </c>
      <c r="B836" s="783" t="s">
        <v>1392</v>
      </c>
      <c r="C836" s="783" t="s">
        <v>4941</v>
      </c>
      <c r="D836" s="784" t="s">
        <v>4843</v>
      </c>
      <c r="E836" s="781" t="s">
        <v>828</v>
      </c>
      <c r="F836" s="781" t="s">
        <v>333</v>
      </c>
      <c r="G836" s="782">
        <f t="shared" si="24"/>
        <v>100</v>
      </c>
      <c r="H836" s="631">
        <v>80</v>
      </c>
      <c r="I836" s="782">
        <f t="shared" si="25"/>
        <v>20</v>
      </c>
    </row>
    <row r="837" spans="1:9" s="110" customFormat="1" ht="15">
      <c r="A837" s="98">
        <v>829</v>
      </c>
      <c r="B837" s="783" t="s">
        <v>1267</v>
      </c>
      <c r="C837" s="783" t="s">
        <v>4942</v>
      </c>
      <c r="D837" s="784" t="s">
        <v>4844</v>
      </c>
      <c r="E837" s="781" t="s">
        <v>828</v>
      </c>
      <c r="F837" s="781" t="s">
        <v>333</v>
      </c>
      <c r="G837" s="782">
        <f t="shared" si="24"/>
        <v>100</v>
      </c>
      <c r="H837" s="631">
        <v>80</v>
      </c>
      <c r="I837" s="782">
        <f t="shared" si="25"/>
        <v>20</v>
      </c>
    </row>
    <row r="838" spans="1:9" s="110" customFormat="1" ht="15">
      <c r="A838" s="98">
        <v>830</v>
      </c>
      <c r="B838" s="783" t="s">
        <v>2896</v>
      </c>
      <c r="C838" s="783" t="s">
        <v>4943</v>
      </c>
      <c r="D838" s="784" t="s">
        <v>4845</v>
      </c>
      <c r="E838" s="781" t="s">
        <v>828</v>
      </c>
      <c r="F838" s="781" t="s">
        <v>333</v>
      </c>
      <c r="G838" s="782">
        <f t="shared" si="24"/>
        <v>100</v>
      </c>
      <c r="H838" s="631">
        <v>80</v>
      </c>
      <c r="I838" s="782">
        <f t="shared" si="25"/>
        <v>20</v>
      </c>
    </row>
    <row r="839" spans="1:9" s="110" customFormat="1" ht="15">
      <c r="A839" s="98">
        <v>831</v>
      </c>
      <c r="B839" s="783" t="s">
        <v>4944</v>
      </c>
      <c r="C839" s="783" t="s">
        <v>1205</v>
      </c>
      <c r="D839" s="784" t="s">
        <v>4846</v>
      </c>
      <c r="E839" s="781" t="s">
        <v>828</v>
      </c>
      <c r="F839" s="781" t="s">
        <v>333</v>
      </c>
      <c r="G839" s="782">
        <f t="shared" si="24"/>
        <v>100</v>
      </c>
      <c r="H839" s="631">
        <v>80</v>
      </c>
      <c r="I839" s="782">
        <f t="shared" si="25"/>
        <v>20</v>
      </c>
    </row>
    <row r="840" spans="1:9" s="110" customFormat="1" ht="15">
      <c r="A840" s="98">
        <v>832</v>
      </c>
      <c r="B840" s="783" t="s">
        <v>942</v>
      </c>
      <c r="C840" s="783" t="s">
        <v>4945</v>
      </c>
      <c r="D840" s="784" t="s">
        <v>4847</v>
      </c>
      <c r="E840" s="781" t="s">
        <v>828</v>
      </c>
      <c r="F840" s="781" t="s">
        <v>333</v>
      </c>
      <c r="G840" s="782">
        <f t="shared" si="24"/>
        <v>100</v>
      </c>
      <c r="H840" s="631">
        <v>80</v>
      </c>
      <c r="I840" s="782">
        <f t="shared" si="25"/>
        <v>20</v>
      </c>
    </row>
    <row r="841" spans="1:9" s="110" customFormat="1" ht="15">
      <c r="A841" s="98">
        <v>833</v>
      </c>
      <c r="B841" s="783" t="s">
        <v>1757</v>
      </c>
      <c r="C841" s="783" t="s">
        <v>4946</v>
      </c>
      <c r="D841" s="784" t="s">
        <v>4848</v>
      </c>
      <c r="E841" s="781" t="s">
        <v>828</v>
      </c>
      <c r="F841" s="781" t="s">
        <v>333</v>
      </c>
      <c r="G841" s="782">
        <f t="shared" si="24"/>
        <v>100</v>
      </c>
      <c r="H841" s="631">
        <v>80</v>
      </c>
      <c r="I841" s="782">
        <f t="shared" si="25"/>
        <v>20</v>
      </c>
    </row>
    <row r="842" spans="1:9" s="110" customFormat="1" ht="15">
      <c r="A842" s="98">
        <v>834</v>
      </c>
      <c r="B842" s="783" t="s">
        <v>2752</v>
      </c>
      <c r="C842" s="783" t="s">
        <v>4947</v>
      </c>
      <c r="D842" s="784" t="s">
        <v>4849</v>
      </c>
      <c r="E842" s="781" t="s">
        <v>828</v>
      </c>
      <c r="F842" s="781" t="s">
        <v>333</v>
      </c>
      <c r="G842" s="782">
        <f t="shared" si="24"/>
        <v>100</v>
      </c>
      <c r="H842" s="631">
        <v>80</v>
      </c>
      <c r="I842" s="782">
        <f t="shared" si="25"/>
        <v>20</v>
      </c>
    </row>
    <row r="843" spans="1:9" s="110" customFormat="1" ht="15">
      <c r="A843" s="98">
        <v>835</v>
      </c>
      <c r="B843" s="783" t="s">
        <v>4152</v>
      </c>
      <c r="C843" s="783" t="s">
        <v>4948</v>
      </c>
      <c r="D843" s="784" t="s">
        <v>4850</v>
      </c>
      <c r="E843" s="781" t="s">
        <v>828</v>
      </c>
      <c r="F843" s="781" t="s">
        <v>333</v>
      </c>
      <c r="G843" s="782">
        <f t="shared" si="24"/>
        <v>100</v>
      </c>
      <c r="H843" s="631">
        <v>80</v>
      </c>
      <c r="I843" s="782">
        <f t="shared" si="25"/>
        <v>20</v>
      </c>
    </row>
    <row r="844" spans="1:9" s="110" customFormat="1" ht="15">
      <c r="A844" s="98">
        <v>836</v>
      </c>
      <c r="B844" s="783" t="s">
        <v>4949</v>
      </c>
      <c r="C844" s="783" t="s">
        <v>1383</v>
      </c>
      <c r="D844" s="784" t="s">
        <v>4851</v>
      </c>
      <c r="E844" s="781" t="s">
        <v>828</v>
      </c>
      <c r="F844" s="781" t="s">
        <v>333</v>
      </c>
      <c r="G844" s="782">
        <f t="shared" si="24"/>
        <v>100</v>
      </c>
      <c r="H844" s="631">
        <v>80</v>
      </c>
      <c r="I844" s="782">
        <f t="shared" si="25"/>
        <v>20</v>
      </c>
    </row>
    <row r="845" spans="1:9" s="110" customFormat="1" ht="15">
      <c r="A845" s="98">
        <v>837</v>
      </c>
      <c r="B845" s="783" t="s">
        <v>1532</v>
      </c>
      <c r="C845" s="783" t="s">
        <v>4929</v>
      </c>
      <c r="D845" s="784" t="s">
        <v>4852</v>
      </c>
      <c r="E845" s="781" t="s">
        <v>828</v>
      </c>
      <c r="F845" s="781" t="s">
        <v>333</v>
      </c>
      <c r="G845" s="782">
        <f t="shared" si="24"/>
        <v>100</v>
      </c>
      <c r="H845" s="631">
        <v>80</v>
      </c>
      <c r="I845" s="782">
        <f t="shared" si="25"/>
        <v>20</v>
      </c>
    </row>
    <row r="846" spans="1:9" s="110" customFormat="1" ht="15">
      <c r="A846" s="98">
        <v>838</v>
      </c>
      <c r="B846" s="783" t="s">
        <v>4950</v>
      </c>
      <c r="C846" s="783" t="s">
        <v>2686</v>
      </c>
      <c r="D846" s="784" t="s">
        <v>4853</v>
      </c>
      <c r="E846" s="781" t="s">
        <v>828</v>
      </c>
      <c r="F846" s="781" t="s">
        <v>333</v>
      </c>
      <c r="G846" s="782">
        <f t="shared" si="24"/>
        <v>100</v>
      </c>
      <c r="H846" s="631">
        <v>80</v>
      </c>
      <c r="I846" s="782">
        <f t="shared" si="25"/>
        <v>20</v>
      </c>
    </row>
    <row r="847" spans="1:9" s="110" customFormat="1" ht="15">
      <c r="A847" s="98">
        <v>839</v>
      </c>
      <c r="B847" s="783" t="s">
        <v>3348</v>
      </c>
      <c r="C847" s="783" t="s">
        <v>4951</v>
      </c>
      <c r="D847" s="784" t="s">
        <v>4854</v>
      </c>
      <c r="E847" s="781" t="s">
        <v>828</v>
      </c>
      <c r="F847" s="781" t="s">
        <v>333</v>
      </c>
      <c r="G847" s="782">
        <f t="shared" si="24"/>
        <v>100</v>
      </c>
      <c r="H847" s="631">
        <v>80</v>
      </c>
      <c r="I847" s="782">
        <f t="shared" si="25"/>
        <v>20</v>
      </c>
    </row>
    <row r="848" spans="1:9" s="110" customFormat="1" ht="15">
      <c r="A848" s="98">
        <v>840</v>
      </c>
      <c r="B848" s="783" t="s">
        <v>1125</v>
      </c>
      <c r="C848" s="783" t="s">
        <v>4952</v>
      </c>
      <c r="D848" s="784" t="s">
        <v>4855</v>
      </c>
      <c r="E848" s="781" t="s">
        <v>828</v>
      </c>
      <c r="F848" s="781" t="s">
        <v>333</v>
      </c>
      <c r="G848" s="782">
        <f t="shared" si="24"/>
        <v>100</v>
      </c>
      <c r="H848" s="631">
        <v>80</v>
      </c>
      <c r="I848" s="782">
        <f t="shared" si="25"/>
        <v>20</v>
      </c>
    </row>
    <row r="849" spans="1:9" s="110" customFormat="1" ht="15">
      <c r="A849" s="98">
        <v>841</v>
      </c>
      <c r="B849" s="783" t="s">
        <v>4953</v>
      </c>
      <c r="C849" s="783" t="s">
        <v>2132</v>
      </c>
      <c r="D849" s="784" t="s">
        <v>4856</v>
      </c>
      <c r="E849" s="781" t="s">
        <v>828</v>
      </c>
      <c r="F849" s="781" t="s">
        <v>333</v>
      </c>
      <c r="G849" s="782">
        <f t="shared" si="24"/>
        <v>100</v>
      </c>
      <c r="H849" s="631">
        <v>80</v>
      </c>
      <c r="I849" s="782">
        <f t="shared" si="25"/>
        <v>20</v>
      </c>
    </row>
    <row r="850" spans="1:9" s="110" customFormat="1" ht="15">
      <c r="A850" s="98">
        <v>842</v>
      </c>
      <c r="B850" s="783" t="s">
        <v>901</v>
      </c>
      <c r="C850" s="783" t="s">
        <v>4954</v>
      </c>
      <c r="D850" s="784" t="s">
        <v>4857</v>
      </c>
      <c r="E850" s="781" t="s">
        <v>828</v>
      </c>
      <c r="F850" s="781" t="s">
        <v>333</v>
      </c>
      <c r="G850" s="782">
        <f t="shared" si="24"/>
        <v>100</v>
      </c>
      <c r="H850" s="631">
        <v>80</v>
      </c>
      <c r="I850" s="782">
        <f t="shared" si="25"/>
        <v>20</v>
      </c>
    </row>
    <row r="851" spans="1:9" s="110" customFormat="1" ht="15">
      <c r="A851" s="98">
        <v>843</v>
      </c>
      <c r="B851" s="783" t="s">
        <v>3609</v>
      </c>
      <c r="C851" s="783" t="s">
        <v>4955</v>
      </c>
      <c r="D851" s="784" t="s">
        <v>4858</v>
      </c>
      <c r="E851" s="781" t="s">
        <v>828</v>
      </c>
      <c r="F851" s="781" t="s">
        <v>333</v>
      </c>
      <c r="G851" s="782">
        <f t="shared" si="24"/>
        <v>100</v>
      </c>
      <c r="H851" s="631">
        <v>80</v>
      </c>
      <c r="I851" s="782">
        <f t="shared" si="25"/>
        <v>20</v>
      </c>
    </row>
    <row r="852" spans="1:9" s="110" customFormat="1" ht="15">
      <c r="A852" s="98">
        <v>844</v>
      </c>
      <c r="B852" s="783" t="s">
        <v>4739</v>
      </c>
      <c r="C852" s="783" t="s">
        <v>1048</v>
      </c>
      <c r="D852" s="785" t="s">
        <v>4859</v>
      </c>
      <c r="E852" s="781" t="s">
        <v>828</v>
      </c>
      <c r="F852" s="781" t="s">
        <v>333</v>
      </c>
      <c r="G852" s="782">
        <f t="shared" si="24"/>
        <v>100</v>
      </c>
      <c r="H852" s="631">
        <v>80</v>
      </c>
      <c r="I852" s="782">
        <f t="shared" si="25"/>
        <v>20</v>
      </c>
    </row>
    <row r="853" spans="1:9" s="110" customFormat="1" ht="15">
      <c r="A853" s="98">
        <v>845</v>
      </c>
      <c r="B853" s="783" t="s">
        <v>1248</v>
      </c>
      <c r="C853" s="783" t="s">
        <v>2659</v>
      </c>
      <c r="D853" s="784" t="s">
        <v>4860</v>
      </c>
      <c r="E853" s="781" t="s">
        <v>828</v>
      </c>
      <c r="F853" s="781" t="s">
        <v>333</v>
      </c>
      <c r="G853" s="782">
        <f t="shared" si="24"/>
        <v>100</v>
      </c>
      <c r="H853" s="631">
        <v>80</v>
      </c>
      <c r="I853" s="782">
        <f t="shared" si="25"/>
        <v>20</v>
      </c>
    </row>
    <row r="854" spans="1:9" s="110" customFormat="1" ht="15">
      <c r="A854" s="98">
        <v>846</v>
      </c>
      <c r="B854" s="783" t="s">
        <v>4956</v>
      </c>
      <c r="C854" s="783" t="s">
        <v>4957</v>
      </c>
      <c r="D854" s="784" t="s">
        <v>4861</v>
      </c>
      <c r="E854" s="781" t="s">
        <v>828</v>
      </c>
      <c r="F854" s="781" t="s">
        <v>333</v>
      </c>
      <c r="G854" s="782">
        <f t="shared" si="24"/>
        <v>100</v>
      </c>
      <c r="H854" s="631">
        <v>80</v>
      </c>
      <c r="I854" s="782">
        <f t="shared" si="25"/>
        <v>20</v>
      </c>
    </row>
    <row r="855" spans="1:9" s="110" customFormat="1" ht="15">
      <c r="A855" s="98">
        <v>847</v>
      </c>
      <c r="B855" s="783" t="s">
        <v>1561</v>
      </c>
      <c r="C855" s="783" t="s">
        <v>4958</v>
      </c>
      <c r="D855" s="784" t="s">
        <v>4862</v>
      </c>
      <c r="E855" s="781" t="s">
        <v>828</v>
      </c>
      <c r="F855" s="781" t="s">
        <v>333</v>
      </c>
      <c r="G855" s="782">
        <f t="shared" si="24"/>
        <v>100</v>
      </c>
      <c r="H855" s="631">
        <v>80</v>
      </c>
      <c r="I855" s="782">
        <f t="shared" si="25"/>
        <v>20</v>
      </c>
    </row>
    <row r="856" spans="1:9" s="110" customFormat="1" ht="15">
      <c r="A856" s="98">
        <v>848</v>
      </c>
      <c r="B856" s="783" t="s">
        <v>896</v>
      </c>
      <c r="C856" s="783" t="s">
        <v>1621</v>
      </c>
      <c r="D856" s="784" t="s">
        <v>4863</v>
      </c>
      <c r="E856" s="781" t="s">
        <v>828</v>
      </c>
      <c r="F856" s="781" t="s">
        <v>333</v>
      </c>
      <c r="G856" s="782">
        <f t="shared" si="24"/>
        <v>100</v>
      </c>
      <c r="H856" s="631">
        <v>80</v>
      </c>
      <c r="I856" s="782">
        <f t="shared" si="25"/>
        <v>20</v>
      </c>
    </row>
    <row r="857" spans="1:9" s="110" customFormat="1" ht="15">
      <c r="A857" s="98">
        <v>849</v>
      </c>
      <c r="B857" s="783" t="s">
        <v>1561</v>
      </c>
      <c r="C857" s="783" t="s">
        <v>4959</v>
      </c>
      <c r="D857" s="784" t="s">
        <v>4864</v>
      </c>
      <c r="E857" s="781" t="s">
        <v>828</v>
      </c>
      <c r="F857" s="781" t="s">
        <v>333</v>
      </c>
      <c r="G857" s="782">
        <f t="shared" si="24"/>
        <v>100</v>
      </c>
      <c r="H857" s="631">
        <v>80</v>
      </c>
      <c r="I857" s="782">
        <f t="shared" si="25"/>
        <v>20</v>
      </c>
    </row>
    <row r="858" spans="1:9" s="110" customFormat="1" ht="15">
      <c r="A858" s="98">
        <v>850</v>
      </c>
      <c r="B858" s="787" t="s">
        <v>2646</v>
      </c>
      <c r="C858" s="787" t="s">
        <v>4936</v>
      </c>
      <c r="D858" s="788">
        <v>59001127308</v>
      </c>
      <c r="E858" s="781" t="s">
        <v>828</v>
      </c>
      <c r="F858" s="781" t="s">
        <v>333</v>
      </c>
      <c r="G858" s="782">
        <f t="shared" si="24"/>
        <v>100</v>
      </c>
      <c r="H858" s="631">
        <v>80</v>
      </c>
      <c r="I858" s="782">
        <f t="shared" si="25"/>
        <v>20</v>
      </c>
    </row>
    <row r="859" spans="1:9" s="110" customFormat="1" ht="15">
      <c r="A859" s="98">
        <v>851</v>
      </c>
      <c r="B859" s="783" t="s">
        <v>1626</v>
      </c>
      <c r="C859" s="783" t="s">
        <v>4960</v>
      </c>
      <c r="D859" s="784" t="s">
        <v>4865</v>
      </c>
      <c r="E859" s="781" t="s">
        <v>828</v>
      </c>
      <c r="F859" s="781" t="s">
        <v>333</v>
      </c>
      <c r="G859" s="782">
        <f t="shared" si="24"/>
        <v>100</v>
      </c>
      <c r="H859" s="631">
        <v>80</v>
      </c>
      <c r="I859" s="782">
        <f t="shared" si="25"/>
        <v>20</v>
      </c>
    </row>
    <row r="860" spans="1:9" s="110" customFormat="1" ht="15">
      <c r="A860" s="98">
        <v>852</v>
      </c>
      <c r="B860" s="783" t="s">
        <v>859</v>
      </c>
      <c r="C860" s="783" t="s">
        <v>4927</v>
      </c>
      <c r="D860" s="784" t="s">
        <v>4866</v>
      </c>
      <c r="E860" s="781" t="s">
        <v>828</v>
      </c>
      <c r="F860" s="781" t="s">
        <v>333</v>
      </c>
      <c r="G860" s="782">
        <f t="shared" si="24"/>
        <v>100</v>
      </c>
      <c r="H860" s="631">
        <v>80</v>
      </c>
      <c r="I860" s="782">
        <f t="shared" si="25"/>
        <v>20</v>
      </c>
    </row>
    <row r="861" spans="1:9" s="110" customFormat="1" ht="15">
      <c r="A861" s="98">
        <v>853</v>
      </c>
      <c r="B861" s="783" t="s">
        <v>3323</v>
      </c>
      <c r="C861" s="783" t="s">
        <v>4961</v>
      </c>
      <c r="D861" s="784" t="s">
        <v>4867</v>
      </c>
      <c r="E861" s="781" t="s">
        <v>828</v>
      </c>
      <c r="F861" s="781" t="s">
        <v>333</v>
      </c>
      <c r="G861" s="782">
        <f t="shared" si="24"/>
        <v>100</v>
      </c>
      <c r="H861" s="631">
        <v>80</v>
      </c>
      <c r="I861" s="782">
        <f t="shared" si="25"/>
        <v>20</v>
      </c>
    </row>
    <row r="862" spans="1:9" s="110" customFormat="1" ht="15">
      <c r="A862" s="98">
        <v>854</v>
      </c>
      <c r="B862" s="783" t="s">
        <v>1026</v>
      </c>
      <c r="C862" s="783" t="s">
        <v>4962</v>
      </c>
      <c r="D862" s="784" t="s">
        <v>4868</v>
      </c>
      <c r="E862" s="781" t="s">
        <v>828</v>
      </c>
      <c r="F862" s="781" t="s">
        <v>333</v>
      </c>
      <c r="G862" s="782">
        <f t="shared" si="24"/>
        <v>100</v>
      </c>
      <c r="H862" s="631">
        <v>80</v>
      </c>
      <c r="I862" s="782">
        <f t="shared" si="25"/>
        <v>20</v>
      </c>
    </row>
    <row r="863" spans="1:9" s="110" customFormat="1" ht="15">
      <c r="A863" s="98">
        <v>855</v>
      </c>
      <c r="B863" s="783" t="s">
        <v>1097</v>
      </c>
      <c r="C863" s="783" t="s">
        <v>2575</v>
      </c>
      <c r="D863" s="784" t="s">
        <v>4869</v>
      </c>
      <c r="E863" s="781" t="s">
        <v>828</v>
      </c>
      <c r="F863" s="781" t="s">
        <v>333</v>
      </c>
      <c r="G863" s="782">
        <f t="shared" si="24"/>
        <v>100</v>
      </c>
      <c r="H863" s="631">
        <v>80</v>
      </c>
      <c r="I863" s="782">
        <f t="shared" si="25"/>
        <v>20</v>
      </c>
    </row>
    <row r="864" spans="1:9" s="110" customFormat="1" ht="15">
      <c r="A864" s="98">
        <v>856</v>
      </c>
      <c r="B864" s="783" t="s">
        <v>1498</v>
      </c>
      <c r="C864" s="783" t="s">
        <v>4921</v>
      </c>
      <c r="D864" s="784" t="s">
        <v>4870</v>
      </c>
      <c r="E864" s="781" t="s">
        <v>828</v>
      </c>
      <c r="F864" s="781" t="s">
        <v>333</v>
      </c>
      <c r="G864" s="782">
        <f t="shared" si="24"/>
        <v>100</v>
      </c>
      <c r="H864" s="631">
        <v>80</v>
      </c>
      <c r="I864" s="782">
        <f t="shared" si="25"/>
        <v>20</v>
      </c>
    </row>
    <row r="865" spans="1:9" s="110" customFormat="1" ht="15">
      <c r="A865" s="98">
        <v>857</v>
      </c>
      <c r="B865" s="783" t="s">
        <v>2324</v>
      </c>
      <c r="C865" s="783" t="s">
        <v>4963</v>
      </c>
      <c r="D865" s="784" t="s">
        <v>4871</v>
      </c>
      <c r="E865" s="781" t="s">
        <v>828</v>
      </c>
      <c r="F865" s="781" t="s">
        <v>333</v>
      </c>
      <c r="G865" s="782">
        <f t="shared" ref="G865:G928" si="26">H865/0.8</f>
        <v>100</v>
      </c>
      <c r="H865" s="631">
        <v>80</v>
      </c>
      <c r="I865" s="782">
        <f t="shared" ref="I865:I928" si="27">H865*0.25</f>
        <v>20</v>
      </c>
    </row>
    <row r="866" spans="1:9" s="110" customFormat="1" ht="15">
      <c r="A866" s="98">
        <v>858</v>
      </c>
      <c r="B866" s="783" t="s">
        <v>4236</v>
      </c>
      <c r="C866" s="783" t="s">
        <v>1828</v>
      </c>
      <c r="D866" s="784" t="s">
        <v>4872</v>
      </c>
      <c r="E866" s="781" t="s">
        <v>828</v>
      </c>
      <c r="F866" s="781" t="s">
        <v>333</v>
      </c>
      <c r="G866" s="782">
        <f t="shared" si="26"/>
        <v>100</v>
      </c>
      <c r="H866" s="631">
        <v>80</v>
      </c>
      <c r="I866" s="782">
        <f t="shared" si="27"/>
        <v>20</v>
      </c>
    </row>
    <row r="867" spans="1:9" s="110" customFormat="1" ht="15">
      <c r="A867" s="98">
        <v>859</v>
      </c>
      <c r="B867" s="783" t="s">
        <v>994</v>
      </c>
      <c r="C867" s="783" t="s">
        <v>4964</v>
      </c>
      <c r="D867" s="784" t="s">
        <v>4873</v>
      </c>
      <c r="E867" s="781" t="s">
        <v>828</v>
      </c>
      <c r="F867" s="781" t="s">
        <v>333</v>
      </c>
      <c r="G867" s="782">
        <f t="shared" si="26"/>
        <v>100</v>
      </c>
      <c r="H867" s="631">
        <v>80</v>
      </c>
      <c r="I867" s="782">
        <f t="shared" si="27"/>
        <v>20</v>
      </c>
    </row>
    <row r="868" spans="1:9" s="110" customFormat="1" ht="15">
      <c r="A868" s="98">
        <v>860</v>
      </c>
      <c r="B868" s="783" t="s">
        <v>843</v>
      </c>
      <c r="C868" s="783" t="s">
        <v>4965</v>
      </c>
      <c r="D868" s="784" t="s">
        <v>4874</v>
      </c>
      <c r="E868" s="781" t="s">
        <v>828</v>
      </c>
      <c r="F868" s="781" t="s">
        <v>333</v>
      </c>
      <c r="G868" s="782">
        <f t="shared" si="26"/>
        <v>100</v>
      </c>
      <c r="H868" s="631">
        <v>80</v>
      </c>
      <c r="I868" s="782">
        <f t="shared" si="27"/>
        <v>20</v>
      </c>
    </row>
    <row r="869" spans="1:9" s="110" customFormat="1" ht="15">
      <c r="A869" s="98">
        <v>861</v>
      </c>
      <c r="B869" s="783" t="s">
        <v>2984</v>
      </c>
      <c r="C869" s="783" t="s">
        <v>4961</v>
      </c>
      <c r="D869" s="784" t="s">
        <v>4875</v>
      </c>
      <c r="E869" s="781" t="s">
        <v>828</v>
      </c>
      <c r="F869" s="781" t="s">
        <v>333</v>
      </c>
      <c r="G869" s="782">
        <f t="shared" si="26"/>
        <v>100</v>
      </c>
      <c r="H869" s="631">
        <v>80</v>
      </c>
      <c r="I869" s="782">
        <f t="shared" si="27"/>
        <v>20</v>
      </c>
    </row>
    <row r="870" spans="1:9" s="110" customFormat="1" ht="15">
      <c r="A870" s="98">
        <v>862</v>
      </c>
      <c r="B870" s="783" t="s">
        <v>4932</v>
      </c>
      <c r="C870" s="783" t="s">
        <v>4966</v>
      </c>
      <c r="D870" s="784" t="s">
        <v>4876</v>
      </c>
      <c r="E870" s="781" t="s">
        <v>828</v>
      </c>
      <c r="F870" s="781" t="s">
        <v>333</v>
      </c>
      <c r="G870" s="782">
        <f t="shared" si="26"/>
        <v>100</v>
      </c>
      <c r="H870" s="631">
        <v>80</v>
      </c>
      <c r="I870" s="782">
        <f t="shared" si="27"/>
        <v>20</v>
      </c>
    </row>
    <row r="871" spans="1:9" s="110" customFormat="1" ht="15">
      <c r="A871" s="98">
        <v>863</v>
      </c>
      <c r="B871" s="783" t="s">
        <v>1026</v>
      </c>
      <c r="C871" s="783" t="s">
        <v>2891</v>
      </c>
      <c r="D871" s="784" t="s">
        <v>4877</v>
      </c>
      <c r="E871" s="781" t="s">
        <v>828</v>
      </c>
      <c r="F871" s="781" t="s">
        <v>333</v>
      </c>
      <c r="G871" s="782">
        <f t="shared" si="26"/>
        <v>100</v>
      </c>
      <c r="H871" s="631">
        <v>80</v>
      </c>
      <c r="I871" s="782">
        <f t="shared" si="27"/>
        <v>20</v>
      </c>
    </row>
    <row r="872" spans="1:9" s="110" customFormat="1" ht="15">
      <c r="A872" s="98">
        <v>864</v>
      </c>
      <c r="B872" s="783" t="s">
        <v>2091</v>
      </c>
      <c r="C872" s="783" t="s">
        <v>4967</v>
      </c>
      <c r="D872" s="784" t="s">
        <v>4878</v>
      </c>
      <c r="E872" s="781" t="s">
        <v>828</v>
      </c>
      <c r="F872" s="781" t="s">
        <v>333</v>
      </c>
      <c r="G872" s="782">
        <f t="shared" si="26"/>
        <v>100</v>
      </c>
      <c r="H872" s="631">
        <v>80</v>
      </c>
      <c r="I872" s="782">
        <f t="shared" si="27"/>
        <v>20</v>
      </c>
    </row>
    <row r="873" spans="1:9" s="110" customFormat="1" ht="15">
      <c r="A873" s="98">
        <v>865</v>
      </c>
      <c r="B873" s="783" t="s">
        <v>1119</v>
      </c>
      <c r="C873" s="783" t="s">
        <v>1983</v>
      </c>
      <c r="D873" s="784" t="s">
        <v>4879</v>
      </c>
      <c r="E873" s="781" t="s">
        <v>828</v>
      </c>
      <c r="F873" s="781" t="s">
        <v>333</v>
      </c>
      <c r="G873" s="782">
        <f t="shared" si="26"/>
        <v>100</v>
      </c>
      <c r="H873" s="631">
        <v>80</v>
      </c>
      <c r="I873" s="782">
        <f t="shared" si="27"/>
        <v>20</v>
      </c>
    </row>
    <row r="874" spans="1:9" s="110" customFormat="1" ht="15">
      <c r="A874" s="98">
        <v>866</v>
      </c>
      <c r="B874" s="783" t="s">
        <v>861</v>
      </c>
      <c r="C874" s="783" t="s">
        <v>4968</v>
      </c>
      <c r="D874" s="784" t="s">
        <v>4880</v>
      </c>
      <c r="E874" s="781" t="s">
        <v>828</v>
      </c>
      <c r="F874" s="781" t="s">
        <v>333</v>
      </c>
      <c r="G874" s="782">
        <f t="shared" si="26"/>
        <v>100</v>
      </c>
      <c r="H874" s="631">
        <v>80</v>
      </c>
      <c r="I874" s="782">
        <f t="shared" si="27"/>
        <v>20</v>
      </c>
    </row>
    <row r="875" spans="1:9" s="110" customFormat="1" ht="15">
      <c r="A875" s="98">
        <v>867</v>
      </c>
      <c r="B875" s="783" t="s">
        <v>968</v>
      </c>
      <c r="C875" s="783" t="s">
        <v>2945</v>
      </c>
      <c r="D875" s="784" t="s">
        <v>4881</v>
      </c>
      <c r="E875" s="781" t="s">
        <v>828</v>
      </c>
      <c r="F875" s="781" t="s">
        <v>333</v>
      </c>
      <c r="G875" s="782">
        <f t="shared" si="26"/>
        <v>100</v>
      </c>
      <c r="H875" s="631">
        <v>80</v>
      </c>
      <c r="I875" s="782">
        <f t="shared" si="27"/>
        <v>20</v>
      </c>
    </row>
    <row r="876" spans="1:9" s="110" customFormat="1" ht="15">
      <c r="A876" s="98">
        <v>868</v>
      </c>
      <c r="B876" s="783" t="s">
        <v>859</v>
      </c>
      <c r="C876" s="783" t="s">
        <v>2020</v>
      </c>
      <c r="D876" s="784" t="s">
        <v>4882</v>
      </c>
      <c r="E876" s="781" t="s">
        <v>828</v>
      </c>
      <c r="F876" s="781" t="s">
        <v>333</v>
      </c>
      <c r="G876" s="782">
        <f t="shared" si="26"/>
        <v>100</v>
      </c>
      <c r="H876" s="631">
        <v>80</v>
      </c>
      <c r="I876" s="782">
        <f t="shared" si="27"/>
        <v>20</v>
      </c>
    </row>
    <row r="877" spans="1:9" s="110" customFormat="1" ht="15">
      <c r="A877" s="98">
        <v>869</v>
      </c>
      <c r="B877" s="783" t="s">
        <v>3336</v>
      </c>
      <c r="C877" s="783" t="s">
        <v>4969</v>
      </c>
      <c r="D877" s="784" t="s">
        <v>4883</v>
      </c>
      <c r="E877" s="781" t="s">
        <v>828</v>
      </c>
      <c r="F877" s="781" t="s">
        <v>333</v>
      </c>
      <c r="G877" s="782">
        <f t="shared" si="26"/>
        <v>100</v>
      </c>
      <c r="H877" s="631">
        <v>80</v>
      </c>
      <c r="I877" s="782">
        <f t="shared" si="27"/>
        <v>20</v>
      </c>
    </row>
    <row r="878" spans="1:9" s="110" customFormat="1" ht="15">
      <c r="A878" s="98">
        <v>870</v>
      </c>
      <c r="B878" s="783" t="s">
        <v>3636</v>
      </c>
      <c r="C878" s="783" t="s">
        <v>4924</v>
      </c>
      <c r="D878" s="784" t="s">
        <v>4884</v>
      </c>
      <c r="E878" s="781" t="s">
        <v>828</v>
      </c>
      <c r="F878" s="781" t="s">
        <v>333</v>
      </c>
      <c r="G878" s="782">
        <f t="shared" si="26"/>
        <v>100</v>
      </c>
      <c r="H878" s="631">
        <v>80</v>
      </c>
      <c r="I878" s="782">
        <f t="shared" si="27"/>
        <v>20</v>
      </c>
    </row>
    <row r="879" spans="1:9" s="110" customFormat="1" ht="15">
      <c r="A879" s="98">
        <v>871</v>
      </c>
      <c r="B879" s="783" t="s">
        <v>859</v>
      </c>
      <c r="C879" s="783" t="s">
        <v>4970</v>
      </c>
      <c r="D879" s="784" t="s">
        <v>4885</v>
      </c>
      <c r="E879" s="781" t="s">
        <v>828</v>
      </c>
      <c r="F879" s="781" t="s">
        <v>333</v>
      </c>
      <c r="G879" s="782">
        <f t="shared" si="26"/>
        <v>100</v>
      </c>
      <c r="H879" s="631">
        <v>80</v>
      </c>
      <c r="I879" s="782">
        <f t="shared" si="27"/>
        <v>20</v>
      </c>
    </row>
    <row r="880" spans="1:9" s="110" customFormat="1" ht="15">
      <c r="A880" s="98">
        <v>872</v>
      </c>
      <c r="B880" s="783" t="s">
        <v>916</v>
      </c>
      <c r="C880" s="783" t="s">
        <v>4925</v>
      </c>
      <c r="D880" s="784" t="s">
        <v>4886</v>
      </c>
      <c r="E880" s="781" t="s">
        <v>828</v>
      </c>
      <c r="F880" s="781" t="s">
        <v>333</v>
      </c>
      <c r="G880" s="782">
        <f t="shared" si="26"/>
        <v>100</v>
      </c>
      <c r="H880" s="631">
        <v>80</v>
      </c>
      <c r="I880" s="782">
        <f t="shared" si="27"/>
        <v>20</v>
      </c>
    </row>
    <row r="881" spans="1:9" s="110" customFormat="1" ht="15">
      <c r="A881" s="98">
        <v>873</v>
      </c>
      <c r="B881" s="783" t="s">
        <v>4971</v>
      </c>
      <c r="C881" s="783" t="s">
        <v>2891</v>
      </c>
      <c r="D881" s="784" t="s">
        <v>4887</v>
      </c>
      <c r="E881" s="781" t="s">
        <v>828</v>
      </c>
      <c r="F881" s="781" t="s">
        <v>333</v>
      </c>
      <c r="G881" s="782">
        <f t="shared" si="26"/>
        <v>100</v>
      </c>
      <c r="H881" s="631">
        <v>80</v>
      </c>
      <c r="I881" s="782">
        <f t="shared" si="27"/>
        <v>20</v>
      </c>
    </row>
    <row r="882" spans="1:9" s="110" customFormat="1" ht="15">
      <c r="A882" s="98">
        <v>874</v>
      </c>
      <c r="B882" s="783" t="s">
        <v>4037</v>
      </c>
      <c r="C882" s="783" t="s">
        <v>4972</v>
      </c>
      <c r="D882" s="784" t="s">
        <v>4888</v>
      </c>
      <c r="E882" s="781" t="s">
        <v>828</v>
      </c>
      <c r="F882" s="781" t="s">
        <v>333</v>
      </c>
      <c r="G882" s="782">
        <f t="shared" si="26"/>
        <v>100</v>
      </c>
      <c r="H882" s="631">
        <v>80</v>
      </c>
      <c r="I882" s="782">
        <f t="shared" si="27"/>
        <v>20</v>
      </c>
    </row>
    <row r="883" spans="1:9" s="110" customFormat="1" ht="15">
      <c r="A883" s="98">
        <v>875</v>
      </c>
      <c r="B883" s="783" t="s">
        <v>1186</v>
      </c>
      <c r="C883" s="783" t="s">
        <v>4973</v>
      </c>
      <c r="D883" s="784" t="s">
        <v>4889</v>
      </c>
      <c r="E883" s="781" t="s">
        <v>828</v>
      </c>
      <c r="F883" s="781" t="s">
        <v>333</v>
      </c>
      <c r="G883" s="782">
        <f t="shared" si="26"/>
        <v>100</v>
      </c>
      <c r="H883" s="631">
        <v>80</v>
      </c>
      <c r="I883" s="782">
        <f t="shared" si="27"/>
        <v>20</v>
      </c>
    </row>
    <row r="884" spans="1:9" s="110" customFormat="1" ht="15">
      <c r="A884" s="98">
        <v>876</v>
      </c>
      <c r="B884" s="783" t="s">
        <v>1199</v>
      </c>
      <c r="C884" s="783" t="s">
        <v>4974</v>
      </c>
      <c r="D884" s="784" t="s">
        <v>4890</v>
      </c>
      <c r="E884" s="781" t="s">
        <v>828</v>
      </c>
      <c r="F884" s="781" t="s">
        <v>333</v>
      </c>
      <c r="G884" s="782">
        <f t="shared" si="26"/>
        <v>100</v>
      </c>
      <c r="H884" s="631">
        <v>80</v>
      </c>
      <c r="I884" s="782">
        <f t="shared" si="27"/>
        <v>20</v>
      </c>
    </row>
    <row r="885" spans="1:9" s="110" customFormat="1" ht="15">
      <c r="A885" s="98">
        <v>877</v>
      </c>
      <c r="B885" s="783" t="s">
        <v>910</v>
      </c>
      <c r="C885" s="783" t="s">
        <v>1282</v>
      </c>
      <c r="D885" s="784" t="s">
        <v>4891</v>
      </c>
      <c r="E885" s="781" t="s">
        <v>828</v>
      </c>
      <c r="F885" s="781" t="s">
        <v>333</v>
      </c>
      <c r="G885" s="782">
        <f t="shared" si="26"/>
        <v>100</v>
      </c>
      <c r="H885" s="631">
        <v>80</v>
      </c>
      <c r="I885" s="782">
        <f t="shared" si="27"/>
        <v>20</v>
      </c>
    </row>
    <row r="886" spans="1:9" s="110" customFormat="1" ht="15">
      <c r="A886" s="98">
        <v>878</v>
      </c>
      <c r="B886" s="783" t="s">
        <v>846</v>
      </c>
      <c r="C886" s="783" t="s">
        <v>1760</v>
      </c>
      <c r="D886" s="784" t="s">
        <v>4892</v>
      </c>
      <c r="E886" s="781" t="s">
        <v>828</v>
      </c>
      <c r="F886" s="781" t="s">
        <v>333</v>
      </c>
      <c r="G886" s="782">
        <f t="shared" si="26"/>
        <v>100</v>
      </c>
      <c r="H886" s="631">
        <v>80</v>
      </c>
      <c r="I886" s="782">
        <f t="shared" si="27"/>
        <v>20</v>
      </c>
    </row>
    <row r="887" spans="1:9" s="110" customFormat="1" ht="15">
      <c r="A887" s="98">
        <v>879</v>
      </c>
      <c r="B887" s="783" t="s">
        <v>861</v>
      </c>
      <c r="C887" s="783" t="s">
        <v>1153</v>
      </c>
      <c r="D887" s="784" t="s">
        <v>4893</v>
      </c>
      <c r="E887" s="781" t="s">
        <v>828</v>
      </c>
      <c r="F887" s="781" t="s">
        <v>333</v>
      </c>
      <c r="G887" s="782">
        <f t="shared" si="26"/>
        <v>100</v>
      </c>
      <c r="H887" s="631">
        <v>80</v>
      </c>
      <c r="I887" s="782">
        <f t="shared" si="27"/>
        <v>20</v>
      </c>
    </row>
    <row r="888" spans="1:9" s="110" customFormat="1" ht="15">
      <c r="A888" s="98">
        <v>880</v>
      </c>
      <c r="B888" s="783" t="s">
        <v>843</v>
      </c>
      <c r="C888" s="783" t="s">
        <v>4975</v>
      </c>
      <c r="D888" s="784" t="s">
        <v>4894</v>
      </c>
      <c r="E888" s="781" t="s">
        <v>828</v>
      </c>
      <c r="F888" s="781" t="s">
        <v>333</v>
      </c>
      <c r="G888" s="782">
        <f t="shared" si="26"/>
        <v>100</v>
      </c>
      <c r="H888" s="631">
        <v>80</v>
      </c>
      <c r="I888" s="782">
        <f t="shared" si="27"/>
        <v>20</v>
      </c>
    </row>
    <row r="889" spans="1:9" s="110" customFormat="1" ht="15">
      <c r="A889" s="98">
        <v>881</v>
      </c>
      <c r="B889" s="783" t="s">
        <v>817</v>
      </c>
      <c r="C889" s="783" t="s">
        <v>4976</v>
      </c>
      <c r="D889" s="784" t="s">
        <v>4895</v>
      </c>
      <c r="E889" s="781" t="s">
        <v>828</v>
      </c>
      <c r="F889" s="781" t="s">
        <v>333</v>
      </c>
      <c r="G889" s="782">
        <f t="shared" si="26"/>
        <v>100</v>
      </c>
      <c r="H889" s="631">
        <v>80</v>
      </c>
      <c r="I889" s="782">
        <f t="shared" si="27"/>
        <v>20</v>
      </c>
    </row>
    <row r="890" spans="1:9" s="110" customFormat="1" ht="15">
      <c r="A890" s="98">
        <v>882</v>
      </c>
      <c r="B890" s="783" t="s">
        <v>1552</v>
      </c>
      <c r="C890" s="783" t="s">
        <v>4977</v>
      </c>
      <c r="D890" s="784" t="s">
        <v>4896</v>
      </c>
      <c r="E890" s="781" t="s">
        <v>828</v>
      </c>
      <c r="F890" s="781" t="s">
        <v>333</v>
      </c>
      <c r="G890" s="782">
        <f t="shared" si="26"/>
        <v>100</v>
      </c>
      <c r="H890" s="631">
        <v>80</v>
      </c>
      <c r="I890" s="782">
        <f t="shared" si="27"/>
        <v>20</v>
      </c>
    </row>
    <row r="891" spans="1:9" s="110" customFormat="1" ht="15">
      <c r="A891" s="98">
        <v>883</v>
      </c>
      <c r="B891" s="783" t="s">
        <v>4978</v>
      </c>
      <c r="C891" s="783" t="s">
        <v>4979</v>
      </c>
      <c r="D891" s="784" t="s">
        <v>4897</v>
      </c>
      <c r="E891" s="781" t="s">
        <v>828</v>
      </c>
      <c r="F891" s="781" t="s">
        <v>333</v>
      </c>
      <c r="G891" s="782">
        <f t="shared" si="26"/>
        <v>100</v>
      </c>
      <c r="H891" s="631">
        <v>80</v>
      </c>
      <c r="I891" s="782">
        <f t="shared" si="27"/>
        <v>20</v>
      </c>
    </row>
    <row r="892" spans="1:9" s="110" customFormat="1" ht="15">
      <c r="A892" s="98">
        <v>884</v>
      </c>
      <c r="B892" s="783" t="s">
        <v>916</v>
      </c>
      <c r="C892" s="783" t="s">
        <v>4980</v>
      </c>
      <c r="D892" s="784" t="s">
        <v>4898</v>
      </c>
      <c r="E892" s="781" t="s">
        <v>828</v>
      </c>
      <c r="F892" s="781" t="s">
        <v>333</v>
      </c>
      <c r="G892" s="782">
        <f t="shared" si="26"/>
        <v>100</v>
      </c>
      <c r="H892" s="631">
        <v>80</v>
      </c>
      <c r="I892" s="782">
        <f t="shared" si="27"/>
        <v>20</v>
      </c>
    </row>
    <row r="893" spans="1:9" s="110" customFormat="1" ht="15">
      <c r="A893" s="98">
        <v>885</v>
      </c>
      <c r="B893" s="783" t="s">
        <v>1312</v>
      </c>
      <c r="C893" s="783" t="s">
        <v>4981</v>
      </c>
      <c r="D893" s="784" t="s">
        <v>4899</v>
      </c>
      <c r="E893" s="781" t="s">
        <v>828</v>
      </c>
      <c r="F893" s="781" t="s">
        <v>333</v>
      </c>
      <c r="G893" s="782">
        <f t="shared" si="26"/>
        <v>100</v>
      </c>
      <c r="H893" s="631">
        <v>80</v>
      </c>
      <c r="I893" s="782">
        <f t="shared" si="27"/>
        <v>20</v>
      </c>
    </row>
    <row r="894" spans="1:9" s="110" customFormat="1" ht="15">
      <c r="A894" s="98">
        <v>886</v>
      </c>
      <c r="B894" s="783" t="s">
        <v>1908</v>
      </c>
      <c r="C894" s="783" t="s">
        <v>4943</v>
      </c>
      <c r="D894" s="784" t="s">
        <v>4900</v>
      </c>
      <c r="E894" s="781" t="s">
        <v>828</v>
      </c>
      <c r="F894" s="781" t="s">
        <v>333</v>
      </c>
      <c r="G894" s="782">
        <f t="shared" si="26"/>
        <v>100</v>
      </c>
      <c r="H894" s="631">
        <v>80</v>
      </c>
      <c r="I894" s="782">
        <f t="shared" si="27"/>
        <v>20</v>
      </c>
    </row>
    <row r="895" spans="1:9" s="110" customFormat="1" ht="15">
      <c r="A895" s="98">
        <v>887</v>
      </c>
      <c r="B895" s="783" t="s">
        <v>2739</v>
      </c>
      <c r="C895" s="783" t="s">
        <v>4982</v>
      </c>
      <c r="D895" s="784" t="s">
        <v>4901</v>
      </c>
      <c r="E895" s="781" t="s">
        <v>828</v>
      </c>
      <c r="F895" s="781" t="s">
        <v>333</v>
      </c>
      <c r="G895" s="782">
        <f t="shared" si="26"/>
        <v>100</v>
      </c>
      <c r="H895" s="631">
        <v>80</v>
      </c>
      <c r="I895" s="782">
        <f t="shared" si="27"/>
        <v>20</v>
      </c>
    </row>
    <row r="896" spans="1:9" s="110" customFormat="1" ht="15">
      <c r="A896" s="98">
        <v>888</v>
      </c>
      <c r="B896" s="783" t="s">
        <v>2984</v>
      </c>
      <c r="C896" s="783" t="s">
        <v>2875</v>
      </c>
      <c r="D896" s="784" t="s">
        <v>4902</v>
      </c>
      <c r="E896" s="781" t="s">
        <v>828</v>
      </c>
      <c r="F896" s="781" t="s">
        <v>333</v>
      </c>
      <c r="G896" s="782">
        <f t="shared" si="26"/>
        <v>100</v>
      </c>
      <c r="H896" s="631">
        <v>80</v>
      </c>
      <c r="I896" s="782">
        <f t="shared" si="27"/>
        <v>20</v>
      </c>
    </row>
    <row r="897" spans="1:9" s="110" customFormat="1" ht="15">
      <c r="A897" s="98">
        <v>889</v>
      </c>
      <c r="B897" s="783" t="s">
        <v>2977</v>
      </c>
      <c r="C897" s="783" t="s">
        <v>4983</v>
      </c>
      <c r="D897" s="785" t="s">
        <v>4903</v>
      </c>
      <c r="E897" s="781" t="s">
        <v>828</v>
      </c>
      <c r="F897" s="781" t="s">
        <v>333</v>
      </c>
      <c r="G897" s="782">
        <f t="shared" si="26"/>
        <v>100</v>
      </c>
      <c r="H897" s="631">
        <v>80</v>
      </c>
      <c r="I897" s="782">
        <f t="shared" si="27"/>
        <v>20</v>
      </c>
    </row>
    <row r="898" spans="1:9" s="110" customFormat="1" ht="15">
      <c r="A898" s="98">
        <v>890</v>
      </c>
      <c r="B898" s="783" t="s">
        <v>1462</v>
      </c>
      <c r="C898" s="783" t="s">
        <v>4984</v>
      </c>
      <c r="D898" s="784" t="s">
        <v>4904</v>
      </c>
      <c r="E898" s="781" t="s">
        <v>828</v>
      </c>
      <c r="F898" s="781" t="s">
        <v>333</v>
      </c>
      <c r="G898" s="782">
        <f t="shared" si="26"/>
        <v>100</v>
      </c>
      <c r="H898" s="631">
        <v>80</v>
      </c>
      <c r="I898" s="782">
        <f t="shared" si="27"/>
        <v>20</v>
      </c>
    </row>
    <row r="899" spans="1:9" s="110" customFormat="1" ht="15">
      <c r="A899" s="98">
        <v>891</v>
      </c>
      <c r="B899" s="783" t="s">
        <v>942</v>
      </c>
      <c r="C899" s="783" t="s">
        <v>1175</v>
      </c>
      <c r="D899" s="784" t="s">
        <v>4905</v>
      </c>
      <c r="E899" s="781" t="s">
        <v>828</v>
      </c>
      <c r="F899" s="781" t="s">
        <v>333</v>
      </c>
      <c r="G899" s="782">
        <f t="shared" si="26"/>
        <v>100</v>
      </c>
      <c r="H899" s="631">
        <v>80</v>
      </c>
      <c r="I899" s="782">
        <f t="shared" si="27"/>
        <v>20</v>
      </c>
    </row>
    <row r="900" spans="1:9" s="110" customFormat="1" ht="15">
      <c r="A900" s="98">
        <v>892</v>
      </c>
      <c r="B900" s="783" t="s">
        <v>1056</v>
      </c>
      <c r="C900" s="783" t="s">
        <v>4985</v>
      </c>
      <c r="D900" s="784" t="s">
        <v>4906</v>
      </c>
      <c r="E900" s="781" t="s">
        <v>828</v>
      </c>
      <c r="F900" s="781" t="s">
        <v>333</v>
      </c>
      <c r="G900" s="782">
        <f t="shared" si="26"/>
        <v>100</v>
      </c>
      <c r="H900" s="631">
        <v>80</v>
      </c>
      <c r="I900" s="782">
        <f t="shared" si="27"/>
        <v>20</v>
      </c>
    </row>
    <row r="901" spans="1:9" s="110" customFormat="1" ht="15">
      <c r="A901" s="98">
        <v>893</v>
      </c>
      <c r="B901" s="783" t="s">
        <v>1480</v>
      </c>
      <c r="C901" s="783" t="s">
        <v>4986</v>
      </c>
      <c r="D901" s="784" t="s">
        <v>4907</v>
      </c>
      <c r="E901" s="781" t="s">
        <v>828</v>
      </c>
      <c r="F901" s="781" t="s">
        <v>333</v>
      </c>
      <c r="G901" s="782">
        <f t="shared" si="26"/>
        <v>100</v>
      </c>
      <c r="H901" s="631">
        <v>80</v>
      </c>
      <c r="I901" s="782">
        <f t="shared" si="27"/>
        <v>20</v>
      </c>
    </row>
    <row r="902" spans="1:9" s="110" customFormat="1" ht="15">
      <c r="A902" s="98">
        <v>894</v>
      </c>
      <c r="B902" s="783" t="s">
        <v>859</v>
      </c>
      <c r="C902" s="783" t="s">
        <v>4987</v>
      </c>
      <c r="D902" s="784" t="s">
        <v>4908</v>
      </c>
      <c r="E902" s="781" t="s">
        <v>828</v>
      </c>
      <c r="F902" s="781" t="s">
        <v>333</v>
      </c>
      <c r="G902" s="782">
        <f t="shared" si="26"/>
        <v>100</v>
      </c>
      <c r="H902" s="631">
        <v>80</v>
      </c>
      <c r="I902" s="782">
        <f t="shared" si="27"/>
        <v>20</v>
      </c>
    </row>
    <row r="903" spans="1:9" s="110" customFormat="1" ht="15">
      <c r="A903" s="98">
        <v>895</v>
      </c>
      <c r="B903" s="783" t="s">
        <v>4988</v>
      </c>
      <c r="C903" s="783" t="s">
        <v>4989</v>
      </c>
      <c r="D903" s="784" t="s">
        <v>4909</v>
      </c>
      <c r="E903" s="781" t="s">
        <v>828</v>
      </c>
      <c r="F903" s="781" t="s">
        <v>333</v>
      </c>
      <c r="G903" s="782">
        <f t="shared" si="26"/>
        <v>100</v>
      </c>
      <c r="H903" s="631">
        <v>80</v>
      </c>
      <c r="I903" s="782">
        <f t="shared" si="27"/>
        <v>20</v>
      </c>
    </row>
    <row r="904" spans="1:9" s="110" customFormat="1" ht="15">
      <c r="A904" s="98">
        <v>896</v>
      </c>
      <c r="B904" s="783" t="s">
        <v>2865</v>
      </c>
      <c r="C904" s="783" t="s">
        <v>4990</v>
      </c>
      <c r="D904" s="784" t="s">
        <v>4910</v>
      </c>
      <c r="E904" s="781" t="s">
        <v>828</v>
      </c>
      <c r="F904" s="781" t="s">
        <v>333</v>
      </c>
      <c r="G904" s="782">
        <f t="shared" si="26"/>
        <v>100</v>
      </c>
      <c r="H904" s="631">
        <v>80</v>
      </c>
      <c r="I904" s="782">
        <f t="shared" si="27"/>
        <v>20</v>
      </c>
    </row>
    <row r="905" spans="1:9" s="110" customFormat="1" ht="15">
      <c r="A905" s="98">
        <v>897</v>
      </c>
      <c r="B905" s="783" t="s">
        <v>859</v>
      </c>
      <c r="C905" s="783" t="s">
        <v>4991</v>
      </c>
      <c r="D905" s="784" t="s">
        <v>4911</v>
      </c>
      <c r="E905" s="781" t="s">
        <v>828</v>
      </c>
      <c r="F905" s="781" t="s">
        <v>333</v>
      </c>
      <c r="G905" s="782">
        <f t="shared" si="26"/>
        <v>100</v>
      </c>
      <c r="H905" s="631">
        <v>80</v>
      </c>
      <c r="I905" s="782">
        <f t="shared" si="27"/>
        <v>20</v>
      </c>
    </row>
    <row r="906" spans="1:9" s="110" customFormat="1" ht="15">
      <c r="A906" s="98">
        <v>898</v>
      </c>
      <c r="B906" s="783" t="s">
        <v>1552</v>
      </c>
      <c r="C906" s="783" t="s">
        <v>1944</v>
      </c>
      <c r="D906" s="784" t="s">
        <v>4912</v>
      </c>
      <c r="E906" s="781" t="s">
        <v>828</v>
      </c>
      <c r="F906" s="781" t="s">
        <v>333</v>
      </c>
      <c r="G906" s="782">
        <f t="shared" si="26"/>
        <v>100</v>
      </c>
      <c r="H906" s="631">
        <v>80</v>
      </c>
      <c r="I906" s="782">
        <f t="shared" si="27"/>
        <v>20</v>
      </c>
    </row>
    <row r="907" spans="1:9" s="110" customFormat="1" ht="15">
      <c r="A907" s="98">
        <v>899</v>
      </c>
      <c r="B907" s="783" t="s">
        <v>4666</v>
      </c>
      <c r="C907" s="783" t="s">
        <v>1944</v>
      </c>
      <c r="D907" s="784" t="s">
        <v>4913</v>
      </c>
      <c r="E907" s="781" t="s">
        <v>828</v>
      </c>
      <c r="F907" s="781" t="s">
        <v>333</v>
      </c>
      <c r="G907" s="782">
        <f t="shared" si="26"/>
        <v>100</v>
      </c>
      <c r="H907" s="631">
        <v>80</v>
      </c>
      <c r="I907" s="782">
        <f t="shared" si="27"/>
        <v>20</v>
      </c>
    </row>
    <row r="908" spans="1:9" s="110" customFormat="1" ht="15">
      <c r="A908" s="98">
        <v>900</v>
      </c>
      <c r="B908" s="783" t="s">
        <v>1020</v>
      </c>
      <c r="C908" s="783" t="s">
        <v>3188</v>
      </c>
      <c r="D908" s="784" t="s">
        <v>4914</v>
      </c>
      <c r="E908" s="781" t="s">
        <v>828</v>
      </c>
      <c r="F908" s="781" t="s">
        <v>333</v>
      </c>
      <c r="G908" s="782">
        <f t="shared" si="26"/>
        <v>100</v>
      </c>
      <c r="H908" s="631">
        <v>80</v>
      </c>
      <c r="I908" s="782">
        <f t="shared" si="27"/>
        <v>20</v>
      </c>
    </row>
    <row r="909" spans="1:9" s="110" customFormat="1" ht="15">
      <c r="A909" s="98">
        <v>901</v>
      </c>
      <c r="B909" s="783" t="s">
        <v>916</v>
      </c>
      <c r="C909" s="783" t="s">
        <v>4992</v>
      </c>
      <c r="D909" s="784" t="s">
        <v>4915</v>
      </c>
      <c r="E909" s="781" t="s">
        <v>828</v>
      </c>
      <c r="F909" s="781" t="s">
        <v>333</v>
      </c>
      <c r="G909" s="782">
        <f t="shared" si="26"/>
        <v>100</v>
      </c>
      <c r="H909" s="631">
        <v>80</v>
      </c>
      <c r="I909" s="782">
        <f t="shared" si="27"/>
        <v>20</v>
      </c>
    </row>
    <row r="910" spans="1:9" s="110" customFormat="1" ht="15">
      <c r="A910" s="98">
        <v>902</v>
      </c>
      <c r="B910" s="783" t="s">
        <v>4993</v>
      </c>
      <c r="C910" s="783" t="s">
        <v>4968</v>
      </c>
      <c r="D910" s="784" t="s">
        <v>4916</v>
      </c>
      <c r="E910" s="781" t="s">
        <v>828</v>
      </c>
      <c r="F910" s="781" t="s">
        <v>333</v>
      </c>
      <c r="G910" s="782">
        <f t="shared" si="26"/>
        <v>100</v>
      </c>
      <c r="H910" s="631">
        <v>80</v>
      </c>
      <c r="I910" s="782">
        <f t="shared" si="27"/>
        <v>20</v>
      </c>
    </row>
    <row r="911" spans="1:9" s="110" customFormat="1" ht="15">
      <c r="A911" s="98">
        <v>903</v>
      </c>
      <c r="B911" s="783" t="s">
        <v>3933</v>
      </c>
      <c r="C911" s="783" t="s">
        <v>1983</v>
      </c>
      <c r="D911" s="784" t="s">
        <v>4917</v>
      </c>
      <c r="E911" s="781" t="s">
        <v>828</v>
      </c>
      <c r="F911" s="781" t="s">
        <v>333</v>
      </c>
      <c r="G911" s="782">
        <f t="shared" si="26"/>
        <v>100</v>
      </c>
      <c r="H911" s="631">
        <v>80</v>
      </c>
      <c r="I911" s="782">
        <f t="shared" si="27"/>
        <v>20</v>
      </c>
    </row>
    <row r="912" spans="1:9" s="110" customFormat="1" ht="15">
      <c r="A912" s="98">
        <v>904</v>
      </c>
      <c r="B912" s="789" t="s">
        <v>1081</v>
      </c>
      <c r="C912" s="789" t="s">
        <v>1332</v>
      </c>
      <c r="D912" s="790">
        <v>24001037830</v>
      </c>
      <c r="E912" s="781" t="s">
        <v>828</v>
      </c>
      <c r="F912" s="781" t="s">
        <v>333</v>
      </c>
      <c r="G912" s="782">
        <f t="shared" si="26"/>
        <v>150</v>
      </c>
      <c r="H912" s="791">
        <v>120</v>
      </c>
      <c r="I912" s="782">
        <f t="shared" si="27"/>
        <v>30</v>
      </c>
    </row>
    <row r="913" spans="1:9" s="110" customFormat="1" ht="15">
      <c r="A913" s="98">
        <v>905</v>
      </c>
      <c r="B913" s="792" t="s">
        <v>913</v>
      </c>
      <c r="C913" s="792" t="s">
        <v>5010</v>
      </c>
      <c r="D913" s="793" t="s">
        <v>4994</v>
      </c>
      <c r="E913" s="781" t="s">
        <v>828</v>
      </c>
      <c r="F913" s="781" t="s">
        <v>333</v>
      </c>
      <c r="G913" s="782">
        <f t="shared" si="26"/>
        <v>200</v>
      </c>
      <c r="H913" s="794">
        <v>160</v>
      </c>
      <c r="I913" s="782">
        <f t="shared" si="27"/>
        <v>40</v>
      </c>
    </row>
    <row r="914" spans="1:9" s="110" customFormat="1" ht="15">
      <c r="A914" s="98">
        <v>906</v>
      </c>
      <c r="B914" s="792" t="s">
        <v>1480</v>
      </c>
      <c r="C914" s="792" t="s">
        <v>5011</v>
      </c>
      <c r="D914" s="793" t="s">
        <v>4995</v>
      </c>
      <c r="E914" s="781" t="s">
        <v>828</v>
      </c>
      <c r="F914" s="781" t="s">
        <v>333</v>
      </c>
      <c r="G914" s="782">
        <f t="shared" si="26"/>
        <v>200</v>
      </c>
      <c r="H914" s="794">
        <v>160</v>
      </c>
      <c r="I914" s="782">
        <f t="shared" si="27"/>
        <v>40</v>
      </c>
    </row>
    <row r="915" spans="1:9" s="110" customFormat="1" ht="15">
      <c r="A915" s="98">
        <v>907</v>
      </c>
      <c r="B915" s="792" t="s">
        <v>859</v>
      </c>
      <c r="C915" s="792" t="s">
        <v>5012</v>
      </c>
      <c r="D915" s="793" t="s">
        <v>4996</v>
      </c>
      <c r="E915" s="781" t="s">
        <v>828</v>
      </c>
      <c r="F915" s="781" t="s">
        <v>333</v>
      </c>
      <c r="G915" s="782">
        <f t="shared" si="26"/>
        <v>200</v>
      </c>
      <c r="H915" s="794">
        <v>160</v>
      </c>
      <c r="I915" s="782">
        <f t="shared" si="27"/>
        <v>40</v>
      </c>
    </row>
    <row r="916" spans="1:9" s="110" customFormat="1" ht="15">
      <c r="A916" s="98">
        <v>908</v>
      </c>
      <c r="B916" s="792" t="s">
        <v>913</v>
      </c>
      <c r="C916" s="792" t="s">
        <v>5013</v>
      </c>
      <c r="D916" s="793" t="s">
        <v>4997</v>
      </c>
      <c r="E916" s="781" t="s">
        <v>828</v>
      </c>
      <c r="F916" s="781" t="s">
        <v>333</v>
      </c>
      <c r="G916" s="782">
        <f t="shared" si="26"/>
        <v>200</v>
      </c>
      <c r="H916" s="794">
        <v>160</v>
      </c>
      <c r="I916" s="782">
        <f t="shared" si="27"/>
        <v>40</v>
      </c>
    </row>
    <row r="917" spans="1:9" s="110" customFormat="1" ht="15">
      <c r="A917" s="98">
        <v>909</v>
      </c>
      <c r="B917" s="792" t="s">
        <v>2646</v>
      </c>
      <c r="C917" s="792" t="s">
        <v>5014</v>
      </c>
      <c r="D917" s="793" t="s">
        <v>4998</v>
      </c>
      <c r="E917" s="781" t="s">
        <v>828</v>
      </c>
      <c r="F917" s="781" t="s">
        <v>333</v>
      </c>
      <c r="G917" s="782">
        <f t="shared" si="26"/>
        <v>300</v>
      </c>
      <c r="H917" s="794">
        <v>240</v>
      </c>
      <c r="I917" s="782">
        <f t="shared" si="27"/>
        <v>60</v>
      </c>
    </row>
    <row r="918" spans="1:9" s="110" customFormat="1" ht="15">
      <c r="A918" s="98">
        <v>910</v>
      </c>
      <c r="B918" s="792" t="s">
        <v>2600</v>
      </c>
      <c r="C918" s="792" t="s">
        <v>5015</v>
      </c>
      <c r="D918" s="793" t="s">
        <v>4999</v>
      </c>
      <c r="E918" s="781" t="s">
        <v>828</v>
      </c>
      <c r="F918" s="781" t="s">
        <v>333</v>
      </c>
      <c r="G918" s="782">
        <f t="shared" si="26"/>
        <v>200</v>
      </c>
      <c r="H918" s="794">
        <v>160</v>
      </c>
      <c r="I918" s="782">
        <f t="shared" si="27"/>
        <v>40</v>
      </c>
    </row>
    <row r="919" spans="1:9" s="110" customFormat="1" ht="15">
      <c r="A919" s="98">
        <v>911</v>
      </c>
      <c r="B919" s="792" t="s">
        <v>1493</v>
      </c>
      <c r="C919" s="792" t="s">
        <v>5014</v>
      </c>
      <c r="D919" s="793" t="s">
        <v>5000</v>
      </c>
      <c r="E919" s="781" t="s">
        <v>828</v>
      </c>
      <c r="F919" s="781" t="s">
        <v>333</v>
      </c>
      <c r="G919" s="782">
        <f t="shared" si="26"/>
        <v>200</v>
      </c>
      <c r="H919" s="794">
        <v>160</v>
      </c>
      <c r="I919" s="782">
        <f t="shared" si="27"/>
        <v>40</v>
      </c>
    </row>
    <row r="920" spans="1:9" s="110" customFormat="1" ht="15">
      <c r="A920" s="98">
        <v>912</v>
      </c>
      <c r="B920" s="792" t="s">
        <v>1498</v>
      </c>
      <c r="C920" s="792" t="s">
        <v>5014</v>
      </c>
      <c r="D920" s="793" t="s">
        <v>5001</v>
      </c>
      <c r="E920" s="781" t="s">
        <v>828</v>
      </c>
      <c r="F920" s="781" t="s">
        <v>333</v>
      </c>
      <c r="G920" s="782">
        <f t="shared" si="26"/>
        <v>200</v>
      </c>
      <c r="H920" s="794">
        <v>160</v>
      </c>
      <c r="I920" s="782">
        <f t="shared" si="27"/>
        <v>40</v>
      </c>
    </row>
    <row r="921" spans="1:9" s="110" customFormat="1" ht="15">
      <c r="A921" s="98">
        <v>913</v>
      </c>
      <c r="B921" s="792" t="s">
        <v>1409</v>
      </c>
      <c r="C921" s="792" t="s">
        <v>5016</v>
      </c>
      <c r="D921" s="793" t="s">
        <v>5002</v>
      </c>
      <c r="E921" s="781" t="s">
        <v>828</v>
      </c>
      <c r="F921" s="781" t="s">
        <v>333</v>
      </c>
      <c r="G921" s="782">
        <f t="shared" si="26"/>
        <v>200</v>
      </c>
      <c r="H921" s="794">
        <v>160</v>
      </c>
      <c r="I921" s="782">
        <f t="shared" si="27"/>
        <v>40</v>
      </c>
    </row>
    <row r="922" spans="1:9" s="110" customFormat="1" ht="15">
      <c r="A922" s="98">
        <v>914</v>
      </c>
      <c r="B922" s="792" t="s">
        <v>859</v>
      </c>
      <c r="C922" s="792" t="s">
        <v>1137</v>
      </c>
      <c r="D922" s="793" t="s">
        <v>5003</v>
      </c>
      <c r="E922" s="781" t="s">
        <v>828</v>
      </c>
      <c r="F922" s="781" t="s">
        <v>333</v>
      </c>
      <c r="G922" s="782">
        <f t="shared" si="26"/>
        <v>200</v>
      </c>
      <c r="H922" s="794">
        <v>160</v>
      </c>
      <c r="I922" s="782">
        <f t="shared" si="27"/>
        <v>40</v>
      </c>
    </row>
    <row r="923" spans="1:9" s="110" customFormat="1" ht="15">
      <c r="A923" s="98">
        <v>915</v>
      </c>
      <c r="B923" s="792" t="s">
        <v>1006</v>
      </c>
      <c r="C923" s="792" t="s">
        <v>5014</v>
      </c>
      <c r="D923" s="793" t="s">
        <v>5004</v>
      </c>
      <c r="E923" s="781" t="s">
        <v>828</v>
      </c>
      <c r="F923" s="781" t="s">
        <v>333</v>
      </c>
      <c r="G923" s="782">
        <f t="shared" si="26"/>
        <v>200</v>
      </c>
      <c r="H923" s="794">
        <v>160</v>
      </c>
      <c r="I923" s="782">
        <f t="shared" si="27"/>
        <v>40</v>
      </c>
    </row>
    <row r="924" spans="1:9" s="110" customFormat="1" ht="15">
      <c r="A924" s="98">
        <v>916</v>
      </c>
      <c r="B924" s="792" t="s">
        <v>2723</v>
      </c>
      <c r="C924" s="792" t="s">
        <v>5017</v>
      </c>
      <c r="D924" s="793" t="s">
        <v>5005</v>
      </c>
      <c r="E924" s="781" t="s">
        <v>828</v>
      </c>
      <c r="F924" s="781" t="s">
        <v>333</v>
      </c>
      <c r="G924" s="782">
        <f t="shared" si="26"/>
        <v>300</v>
      </c>
      <c r="H924" s="794">
        <v>240</v>
      </c>
      <c r="I924" s="782">
        <f t="shared" si="27"/>
        <v>60</v>
      </c>
    </row>
    <row r="925" spans="1:9" s="110" customFormat="1" ht="15">
      <c r="A925" s="98">
        <v>917</v>
      </c>
      <c r="B925" s="792" t="s">
        <v>2752</v>
      </c>
      <c r="C925" s="792" t="s">
        <v>5014</v>
      </c>
      <c r="D925" s="793" t="s">
        <v>5006</v>
      </c>
      <c r="E925" s="781" t="s">
        <v>828</v>
      </c>
      <c r="F925" s="781" t="s">
        <v>333</v>
      </c>
      <c r="G925" s="782">
        <f t="shared" si="26"/>
        <v>300</v>
      </c>
      <c r="H925" s="794">
        <v>240</v>
      </c>
      <c r="I925" s="782">
        <f t="shared" si="27"/>
        <v>60</v>
      </c>
    </row>
    <row r="926" spans="1:9" s="110" customFormat="1" ht="15">
      <c r="A926" s="98">
        <v>918</v>
      </c>
      <c r="B926" s="792" t="s">
        <v>5018</v>
      </c>
      <c r="C926" s="792" t="s">
        <v>2892</v>
      </c>
      <c r="D926" s="793" t="s">
        <v>5007</v>
      </c>
      <c r="E926" s="781" t="s">
        <v>828</v>
      </c>
      <c r="F926" s="781" t="s">
        <v>333</v>
      </c>
      <c r="G926" s="782">
        <f t="shared" si="26"/>
        <v>200</v>
      </c>
      <c r="H926" s="794">
        <v>160</v>
      </c>
      <c r="I926" s="782">
        <f t="shared" si="27"/>
        <v>40</v>
      </c>
    </row>
    <row r="927" spans="1:9" s="110" customFormat="1" ht="15">
      <c r="A927" s="98">
        <v>919</v>
      </c>
      <c r="B927" s="792" t="s">
        <v>825</v>
      </c>
      <c r="C927" s="792" t="s">
        <v>5019</v>
      </c>
      <c r="D927" s="793" t="s">
        <v>5008</v>
      </c>
      <c r="E927" s="781" t="s">
        <v>828</v>
      </c>
      <c r="F927" s="781" t="s">
        <v>333</v>
      </c>
      <c r="G927" s="782">
        <f t="shared" si="26"/>
        <v>300</v>
      </c>
      <c r="H927" s="794">
        <v>240</v>
      </c>
      <c r="I927" s="782">
        <f t="shared" si="27"/>
        <v>60</v>
      </c>
    </row>
    <row r="928" spans="1:9" s="110" customFormat="1" ht="15">
      <c r="A928" s="98">
        <v>920</v>
      </c>
      <c r="B928" s="792" t="s">
        <v>2865</v>
      </c>
      <c r="C928" s="792" t="s">
        <v>5020</v>
      </c>
      <c r="D928" s="793" t="s">
        <v>5009</v>
      </c>
      <c r="E928" s="781" t="s">
        <v>828</v>
      </c>
      <c r="F928" s="781" t="s">
        <v>333</v>
      </c>
      <c r="G928" s="782">
        <f t="shared" si="26"/>
        <v>300</v>
      </c>
      <c r="H928" s="794">
        <v>240</v>
      </c>
      <c r="I928" s="782">
        <f t="shared" si="27"/>
        <v>60</v>
      </c>
    </row>
    <row r="929" spans="1:9" s="110" customFormat="1" ht="15">
      <c r="A929" s="98">
        <v>921</v>
      </c>
      <c r="B929" s="780" t="s">
        <v>551</v>
      </c>
      <c r="C929" s="780" t="s">
        <v>5061</v>
      </c>
      <c r="D929" s="630" t="s">
        <v>5021</v>
      </c>
      <c r="E929" s="781" t="s">
        <v>828</v>
      </c>
      <c r="F929" s="781" t="s">
        <v>333</v>
      </c>
      <c r="G929" s="782">
        <f t="shared" ref="G929:G992" si="28">H929/0.8</f>
        <v>150</v>
      </c>
      <c r="H929" s="631">
        <v>120</v>
      </c>
      <c r="I929" s="782">
        <f t="shared" ref="I929:I992" si="29">H929*0.25</f>
        <v>30</v>
      </c>
    </row>
    <row r="930" spans="1:9" s="110" customFormat="1" ht="15">
      <c r="A930" s="98">
        <v>922</v>
      </c>
      <c r="B930" s="783" t="s">
        <v>5062</v>
      </c>
      <c r="C930" s="783" t="s">
        <v>1586</v>
      </c>
      <c r="D930" s="784" t="s">
        <v>5022</v>
      </c>
      <c r="E930" s="781" t="s">
        <v>828</v>
      </c>
      <c r="F930" s="781" t="s">
        <v>333</v>
      </c>
      <c r="G930" s="782">
        <f t="shared" si="28"/>
        <v>100</v>
      </c>
      <c r="H930" s="631">
        <v>80</v>
      </c>
      <c r="I930" s="782">
        <f t="shared" si="29"/>
        <v>20</v>
      </c>
    </row>
    <row r="931" spans="1:9" s="110" customFormat="1" ht="15">
      <c r="A931" s="98">
        <v>923</v>
      </c>
      <c r="B931" s="783" t="s">
        <v>5063</v>
      </c>
      <c r="C931" s="783" t="s">
        <v>5064</v>
      </c>
      <c r="D931" s="785" t="s">
        <v>5023</v>
      </c>
      <c r="E931" s="781" t="s">
        <v>828</v>
      </c>
      <c r="F931" s="781" t="s">
        <v>333</v>
      </c>
      <c r="G931" s="782">
        <f t="shared" si="28"/>
        <v>100</v>
      </c>
      <c r="H931" s="631">
        <v>80</v>
      </c>
      <c r="I931" s="782">
        <f t="shared" si="29"/>
        <v>20</v>
      </c>
    </row>
    <row r="932" spans="1:9" s="110" customFormat="1" ht="15">
      <c r="A932" s="98">
        <v>924</v>
      </c>
      <c r="B932" s="783" t="s">
        <v>2756</v>
      </c>
      <c r="C932" s="783" t="s">
        <v>5065</v>
      </c>
      <c r="D932" s="784" t="s">
        <v>5024</v>
      </c>
      <c r="E932" s="781" t="s">
        <v>828</v>
      </c>
      <c r="F932" s="781" t="s">
        <v>333</v>
      </c>
      <c r="G932" s="782">
        <f t="shared" si="28"/>
        <v>100</v>
      </c>
      <c r="H932" s="631">
        <v>80</v>
      </c>
      <c r="I932" s="782">
        <f t="shared" si="29"/>
        <v>20</v>
      </c>
    </row>
    <row r="933" spans="1:9" s="110" customFormat="1" ht="15">
      <c r="A933" s="98">
        <v>925</v>
      </c>
      <c r="B933" s="783" t="s">
        <v>942</v>
      </c>
      <c r="C933" s="783" t="s">
        <v>1808</v>
      </c>
      <c r="D933" s="784" t="s">
        <v>5025</v>
      </c>
      <c r="E933" s="781" t="s">
        <v>828</v>
      </c>
      <c r="F933" s="781" t="s">
        <v>333</v>
      </c>
      <c r="G933" s="782">
        <f t="shared" si="28"/>
        <v>100</v>
      </c>
      <c r="H933" s="631">
        <v>80</v>
      </c>
      <c r="I933" s="782">
        <f t="shared" si="29"/>
        <v>20</v>
      </c>
    </row>
    <row r="934" spans="1:9" s="110" customFormat="1" ht="15">
      <c r="A934" s="98">
        <v>926</v>
      </c>
      <c r="B934" s="783" t="s">
        <v>5066</v>
      </c>
      <c r="C934" s="783" t="s">
        <v>5067</v>
      </c>
      <c r="D934" s="784" t="s">
        <v>5026</v>
      </c>
      <c r="E934" s="781" t="s">
        <v>828</v>
      </c>
      <c r="F934" s="781" t="s">
        <v>333</v>
      </c>
      <c r="G934" s="782">
        <f t="shared" si="28"/>
        <v>100</v>
      </c>
      <c r="H934" s="631">
        <v>80</v>
      </c>
      <c r="I934" s="782">
        <f t="shared" si="29"/>
        <v>20</v>
      </c>
    </row>
    <row r="935" spans="1:9" s="110" customFormat="1" ht="15">
      <c r="A935" s="98">
        <v>927</v>
      </c>
      <c r="B935" s="783" t="s">
        <v>1480</v>
      </c>
      <c r="C935" s="783" t="s">
        <v>4991</v>
      </c>
      <c r="D935" s="784" t="s">
        <v>5027</v>
      </c>
      <c r="E935" s="781" t="s">
        <v>828</v>
      </c>
      <c r="F935" s="781" t="s">
        <v>333</v>
      </c>
      <c r="G935" s="782">
        <f t="shared" si="28"/>
        <v>100</v>
      </c>
      <c r="H935" s="631">
        <v>80</v>
      </c>
      <c r="I935" s="782">
        <f t="shared" si="29"/>
        <v>20</v>
      </c>
    </row>
    <row r="936" spans="1:9" s="110" customFormat="1" ht="15">
      <c r="A936" s="98">
        <v>928</v>
      </c>
      <c r="B936" s="783" t="s">
        <v>2912</v>
      </c>
      <c r="C936" s="783" t="s">
        <v>5068</v>
      </c>
      <c r="D936" s="784" t="s">
        <v>5028</v>
      </c>
      <c r="E936" s="781" t="s">
        <v>828</v>
      </c>
      <c r="F936" s="781" t="s">
        <v>333</v>
      </c>
      <c r="G936" s="782">
        <f t="shared" si="28"/>
        <v>100</v>
      </c>
      <c r="H936" s="631">
        <v>80</v>
      </c>
      <c r="I936" s="782">
        <f t="shared" si="29"/>
        <v>20</v>
      </c>
    </row>
    <row r="937" spans="1:9" s="110" customFormat="1" ht="15">
      <c r="A937" s="98">
        <v>929</v>
      </c>
      <c r="B937" s="783" t="s">
        <v>3375</v>
      </c>
      <c r="C937" s="783" t="s">
        <v>1673</v>
      </c>
      <c r="D937" s="784" t="s">
        <v>5029</v>
      </c>
      <c r="E937" s="781" t="s">
        <v>828</v>
      </c>
      <c r="F937" s="781" t="s">
        <v>333</v>
      </c>
      <c r="G937" s="782">
        <f t="shared" si="28"/>
        <v>100</v>
      </c>
      <c r="H937" s="631">
        <v>80</v>
      </c>
      <c r="I937" s="782">
        <f t="shared" si="29"/>
        <v>20</v>
      </c>
    </row>
    <row r="938" spans="1:9" s="110" customFormat="1" ht="15">
      <c r="A938" s="98">
        <v>930</v>
      </c>
      <c r="B938" s="783" t="s">
        <v>1943</v>
      </c>
      <c r="C938" s="783" t="s">
        <v>5069</v>
      </c>
      <c r="D938" s="784" t="s">
        <v>5030</v>
      </c>
      <c r="E938" s="781" t="s">
        <v>828</v>
      </c>
      <c r="F938" s="781" t="s">
        <v>333</v>
      </c>
      <c r="G938" s="782">
        <f t="shared" si="28"/>
        <v>100</v>
      </c>
      <c r="H938" s="631">
        <v>80</v>
      </c>
      <c r="I938" s="782">
        <f t="shared" si="29"/>
        <v>20</v>
      </c>
    </row>
    <row r="939" spans="1:9" s="110" customFormat="1" ht="15">
      <c r="A939" s="98">
        <v>931</v>
      </c>
      <c r="B939" s="783" t="s">
        <v>4335</v>
      </c>
      <c r="C939" s="783" t="s">
        <v>2968</v>
      </c>
      <c r="D939" s="784" t="s">
        <v>5031</v>
      </c>
      <c r="E939" s="781" t="s">
        <v>828</v>
      </c>
      <c r="F939" s="781" t="s">
        <v>333</v>
      </c>
      <c r="G939" s="782">
        <f t="shared" si="28"/>
        <v>100</v>
      </c>
      <c r="H939" s="631">
        <v>80</v>
      </c>
      <c r="I939" s="782">
        <f t="shared" si="29"/>
        <v>20</v>
      </c>
    </row>
    <row r="940" spans="1:9" s="110" customFormat="1" ht="15">
      <c r="A940" s="98">
        <v>932</v>
      </c>
      <c r="B940" s="783" t="s">
        <v>979</v>
      </c>
      <c r="C940" s="783" t="s">
        <v>5070</v>
      </c>
      <c r="D940" s="784" t="s">
        <v>5032</v>
      </c>
      <c r="E940" s="781" t="s">
        <v>828</v>
      </c>
      <c r="F940" s="781" t="s">
        <v>333</v>
      </c>
      <c r="G940" s="782">
        <f t="shared" si="28"/>
        <v>100</v>
      </c>
      <c r="H940" s="631">
        <v>80</v>
      </c>
      <c r="I940" s="782">
        <f t="shared" si="29"/>
        <v>20</v>
      </c>
    </row>
    <row r="941" spans="1:9" s="110" customFormat="1" ht="15">
      <c r="A941" s="98">
        <v>933</v>
      </c>
      <c r="B941" s="783" t="s">
        <v>4618</v>
      </c>
      <c r="C941" s="783" t="s">
        <v>5071</v>
      </c>
      <c r="D941" s="784" t="s">
        <v>5033</v>
      </c>
      <c r="E941" s="781" t="s">
        <v>828</v>
      </c>
      <c r="F941" s="781" t="s">
        <v>333</v>
      </c>
      <c r="G941" s="782">
        <f t="shared" si="28"/>
        <v>100</v>
      </c>
      <c r="H941" s="631">
        <v>80</v>
      </c>
      <c r="I941" s="782">
        <f t="shared" si="29"/>
        <v>20</v>
      </c>
    </row>
    <row r="942" spans="1:9" s="110" customFormat="1" ht="15">
      <c r="A942" s="98">
        <v>934</v>
      </c>
      <c r="B942" s="783" t="s">
        <v>1260</v>
      </c>
      <c r="C942" s="783" t="s">
        <v>1707</v>
      </c>
      <c r="D942" s="784" t="s">
        <v>5034</v>
      </c>
      <c r="E942" s="781" t="s">
        <v>828</v>
      </c>
      <c r="F942" s="781" t="s">
        <v>333</v>
      </c>
      <c r="G942" s="782">
        <f t="shared" si="28"/>
        <v>100</v>
      </c>
      <c r="H942" s="631">
        <v>80</v>
      </c>
      <c r="I942" s="782">
        <f t="shared" si="29"/>
        <v>20</v>
      </c>
    </row>
    <row r="943" spans="1:9" s="110" customFormat="1" ht="15">
      <c r="A943" s="98">
        <v>935</v>
      </c>
      <c r="B943" s="783" t="s">
        <v>1296</v>
      </c>
      <c r="C943" s="783" t="s">
        <v>2765</v>
      </c>
      <c r="D943" s="784" t="s">
        <v>5035</v>
      </c>
      <c r="E943" s="781" t="s">
        <v>828</v>
      </c>
      <c r="F943" s="781" t="s">
        <v>333</v>
      </c>
      <c r="G943" s="782">
        <f t="shared" si="28"/>
        <v>100</v>
      </c>
      <c r="H943" s="631">
        <v>80</v>
      </c>
      <c r="I943" s="782">
        <f t="shared" si="29"/>
        <v>20</v>
      </c>
    </row>
    <row r="944" spans="1:9" s="110" customFormat="1" ht="15">
      <c r="A944" s="98">
        <v>936</v>
      </c>
      <c r="B944" s="783" t="s">
        <v>1561</v>
      </c>
      <c r="C944" s="783" t="s">
        <v>5072</v>
      </c>
      <c r="D944" s="784" t="s">
        <v>5036</v>
      </c>
      <c r="E944" s="781" t="s">
        <v>828</v>
      </c>
      <c r="F944" s="781" t="s">
        <v>333</v>
      </c>
      <c r="G944" s="782">
        <f t="shared" si="28"/>
        <v>100</v>
      </c>
      <c r="H944" s="631">
        <v>80</v>
      </c>
      <c r="I944" s="782">
        <f t="shared" si="29"/>
        <v>20</v>
      </c>
    </row>
    <row r="945" spans="1:9" s="110" customFormat="1" ht="15">
      <c r="A945" s="98">
        <v>937</v>
      </c>
      <c r="B945" s="783" t="s">
        <v>1011</v>
      </c>
      <c r="C945" s="783" t="s">
        <v>1892</v>
      </c>
      <c r="D945" s="784" t="s">
        <v>5037</v>
      </c>
      <c r="E945" s="781" t="s">
        <v>828</v>
      </c>
      <c r="F945" s="781" t="s">
        <v>333</v>
      </c>
      <c r="G945" s="782">
        <f t="shared" si="28"/>
        <v>100</v>
      </c>
      <c r="H945" s="631">
        <v>80</v>
      </c>
      <c r="I945" s="782">
        <f t="shared" si="29"/>
        <v>20</v>
      </c>
    </row>
    <row r="946" spans="1:9" s="110" customFormat="1" ht="15">
      <c r="A946" s="98">
        <v>938</v>
      </c>
      <c r="B946" s="783" t="s">
        <v>859</v>
      </c>
      <c r="C946" s="783" t="s">
        <v>5073</v>
      </c>
      <c r="D946" s="784" t="s">
        <v>5038</v>
      </c>
      <c r="E946" s="781" t="s">
        <v>828</v>
      </c>
      <c r="F946" s="781" t="s">
        <v>333</v>
      </c>
      <c r="G946" s="782">
        <f t="shared" si="28"/>
        <v>100</v>
      </c>
      <c r="H946" s="631">
        <v>80</v>
      </c>
      <c r="I946" s="782">
        <f t="shared" si="29"/>
        <v>20</v>
      </c>
    </row>
    <row r="947" spans="1:9" s="110" customFormat="1" ht="15">
      <c r="A947" s="98">
        <v>939</v>
      </c>
      <c r="B947" s="783" t="s">
        <v>968</v>
      </c>
      <c r="C947" s="783" t="s">
        <v>5074</v>
      </c>
      <c r="D947" s="784" t="s">
        <v>5039</v>
      </c>
      <c r="E947" s="781" t="s">
        <v>828</v>
      </c>
      <c r="F947" s="781" t="s">
        <v>333</v>
      </c>
      <c r="G947" s="782">
        <f t="shared" si="28"/>
        <v>100</v>
      </c>
      <c r="H947" s="631">
        <v>80</v>
      </c>
      <c r="I947" s="782">
        <f t="shared" si="29"/>
        <v>20</v>
      </c>
    </row>
    <row r="948" spans="1:9" s="110" customFormat="1" ht="15">
      <c r="A948" s="98">
        <v>940</v>
      </c>
      <c r="B948" s="783" t="s">
        <v>848</v>
      </c>
      <c r="C948" s="783" t="s">
        <v>1103</v>
      </c>
      <c r="D948" s="784" t="s">
        <v>5040</v>
      </c>
      <c r="E948" s="781" t="s">
        <v>828</v>
      </c>
      <c r="F948" s="781" t="s">
        <v>333</v>
      </c>
      <c r="G948" s="782">
        <f t="shared" si="28"/>
        <v>100</v>
      </c>
      <c r="H948" s="631">
        <v>80</v>
      </c>
      <c r="I948" s="782">
        <f t="shared" si="29"/>
        <v>20</v>
      </c>
    </row>
    <row r="949" spans="1:9" s="110" customFormat="1" ht="15">
      <c r="A949" s="98">
        <v>941</v>
      </c>
      <c r="B949" s="783" t="s">
        <v>3375</v>
      </c>
      <c r="C949" s="783" t="s">
        <v>4968</v>
      </c>
      <c r="D949" s="784" t="s">
        <v>5041</v>
      </c>
      <c r="E949" s="781" t="s">
        <v>828</v>
      </c>
      <c r="F949" s="781" t="s">
        <v>333</v>
      </c>
      <c r="G949" s="782">
        <f t="shared" si="28"/>
        <v>100</v>
      </c>
      <c r="H949" s="631">
        <v>80</v>
      </c>
      <c r="I949" s="782">
        <f t="shared" si="29"/>
        <v>20</v>
      </c>
    </row>
    <row r="950" spans="1:9" s="110" customFormat="1" ht="15">
      <c r="A950" s="98">
        <v>942</v>
      </c>
      <c r="B950" s="783" t="s">
        <v>2119</v>
      </c>
      <c r="C950" s="783" t="s">
        <v>4962</v>
      </c>
      <c r="D950" s="784" t="s">
        <v>5042</v>
      </c>
      <c r="E950" s="781" t="s">
        <v>828</v>
      </c>
      <c r="F950" s="781" t="s">
        <v>333</v>
      </c>
      <c r="G950" s="782">
        <f t="shared" si="28"/>
        <v>100</v>
      </c>
      <c r="H950" s="631">
        <v>80</v>
      </c>
      <c r="I950" s="782">
        <f t="shared" si="29"/>
        <v>20</v>
      </c>
    </row>
    <row r="951" spans="1:9" s="110" customFormat="1" ht="15">
      <c r="A951" s="98">
        <v>943</v>
      </c>
      <c r="B951" s="783" t="s">
        <v>551</v>
      </c>
      <c r="C951" s="783" t="s">
        <v>5075</v>
      </c>
      <c r="D951" s="784" t="s">
        <v>5043</v>
      </c>
      <c r="E951" s="781" t="s">
        <v>828</v>
      </c>
      <c r="F951" s="781" t="s">
        <v>333</v>
      </c>
      <c r="G951" s="782">
        <f t="shared" si="28"/>
        <v>100</v>
      </c>
      <c r="H951" s="631">
        <v>80</v>
      </c>
      <c r="I951" s="782">
        <f t="shared" si="29"/>
        <v>20</v>
      </c>
    </row>
    <row r="952" spans="1:9" s="110" customFormat="1" ht="15">
      <c r="A952" s="98">
        <v>944</v>
      </c>
      <c r="B952" s="783" t="s">
        <v>1312</v>
      </c>
      <c r="C952" s="783" t="s">
        <v>5076</v>
      </c>
      <c r="D952" s="784" t="s">
        <v>5044</v>
      </c>
      <c r="E952" s="781" t="s">
        <v>828</v>
      </c>
      <c r="F952" s="781" t="s">
        <v>333</v>
      </c>
      <c r="G952" s="782">
        <f t="shared" si="28"/>
        <v>100</v>
      </c>
      <c r="H952" s="631">
        <v>80</v>
      </c>
      <c r="I952" s="782">
        <f t="shared" si="29"/>
        <v>20</v>
      </c>
    </row>
    <row r="953" spans="1:9" s="110" customFormat="1" ht="15">
      <c r="A953" s="98">
        <v>945</v>
      </c>
      <c r="B953" s="783" t="s">
        <v>4197</v>
      </c>
      <c r="C953" s="783" t="s">
        <v>3430</v>
      </c>
      <c r="D953" s="784" t="s">
        <v>5045</v>
      </c>
      <c r="E953" s="781" t="s">
        <v>828</v>
      </c>
      <c r="F953" s="781" t="s">
        <v>333</v>
      </c>
      <c r="G953" s="782">
        <f t="shared" si="28"/>
        <v>100</v>
      </c>
      <c r="H953" s="631">
        <v>80</v>
      </c>
      <c r="I953" s="782">
        <f t="shared" si="29"/>
        <v>20</v>
      </c>
    </row>
    <row r="954" spans="1:9" s="110" customFormat="1" ht="15">
      <c r="A954" s="98">
        <v>946</v>
      </c>
      <c r="B954" s="783" t="s">
        <v>2253</v>
      </c>
      <c r="C954" s="783" t="s">
        <v>5077</v>
      </c>
      <c r="D954" s="785" t="s">
        <v>5046</v>
      </c>
      <c r="E954" s="781" t="s">
        <v>828</v>
      </c>
      <c r="F954" s="781" t="s">
        <v>333</v>
      </c>
      <c r="G954" s="782">
        <f t="shared" si="28"/>
        <v>100</v>
      </c>
      <c r="H954" s="631">
        <v>80</v>
      </c>
      <c r="I954" s="782">
        <f t="shared" si="29"/>
        <v>20</v>
      </c>
    </row>
    <row r="955" spans="1:9" s="110" customFormat="1" ht="15">
      <c r="A955" s="98">
        <v>947</v>
      </c>
      <c r="B955" s="783" t="s">
        <v>1267</v>
      </c>
      <c r="C955" s="783" t="s">
        <v>5078</v>
      </c>
      <c r="D955" s="784" t="s">
        <v>5047</v>
      </c>
      <c r="E955" s="781" t="s">
        <v>828</v>
      </c>
      <c r="F955" s="781" t="s">
        <v>333</v>
      </c>
      <c r="G955" s="782">
        <f t="shared" si="28"/>
        <v>100</v>
      </c>
      <c r="H955" s="631">
        <v>80</v>
      </c>
      <c r="I955" s="782">
        <f t="shared" si="29"/>
        <v>20</v>
      </c>
    </row>
    <row r="956" spans="1:9" s="110" customFormat="1" ht="15">
      <c r="A956" s="98">
        <v>948</v>
      </c>
      <c r="B956" s="783" t="s">
        <v>869</v>
      </c>
      <c r="C956" s="783" t="s">
        <v>5079</v>
      </c>
      <c r="D956" s="784" t="s">
        <v>5048</v>
      </c>
      <c r="E956" s="781" t="s">
        <v>828</v>
      </c>
      <c r="F956" s="781" t="s">
        <v>333</v>
      </c>
      <c r="G956" s="782">
        <f t="shared" si="28"/>
        <v>100</v>
      </c>
      <c r="H956" s="631">
        <v>80</v>
      </c>
      <c r="I956" s="782">
        <f t="shared" si="29"/>
        <v>20</v>
      </c>
    </row>
    <row r="957" spans="1:9" s="110" customFormat="1" ht="15">
      <c r="A957" s="98">
        <v>949</v>
      </c>
      <c r="B957" s="783" t="s">
        <v>1325</v>
      </c>
      <c r="C957" s="783" t="s">
        <v>1553</v>
      </c>
      <c r="D957" s="784" t="s">
        <v>5049</v>
      </c>
      <c r="E957" s="781" t="s">
        <v>828</v>
      </c>
      <c r="F957" s="781" t="s">
        <v>333</v>
      </c>
      <c r="G957" s="782">
        <f t="shared" si="28"/>
        <v>100</v>
      </c>
      <c r="H957" s="631">
        <v>80</v>
      </c>
      <c r="I957" s="782">
        <f t="shared" si="29"/>
        <v>20</v>
      </c>
    </row>
    <row r="958" spans="1:9" s="110" customFormat="1" ht="15">
      <c r="A958" s="98">
        <v>950</v>
      </c>
      <c r="B958" s="783" t="s">
        <v>1561</v>
      </c>
      <c r="C958" s="783" t="s">
        <v>5080</v>
      </c>
      <c r="D958" s="784" t="s">
        <v>5050</v>
      </c>
      <c r="E958" s="781" t="s">
        <v>828</v>
      </c>
      <c r="F958" s="781" t="s">
        <v>333</v>
      </c>
      <c r="G958" s="782">
        <f t="shared" si="28"/>
        <v>100</v>
      </c>
      <c r="H958" s="631">
        <v>80</v>
      </c>
      <c r="I958" s="782">
        <f t="shared" si="29"/>
        <v>20</v>
      </c>
    </row>
    <row r="959" spans="1:9" s="110" customFormat="1" ht="15">
      <c r="A959" s="98">
        <v>951</v>
      </c>
      <c r="B959" s="783" t="s">
        <v>551</v>
      </c>
      <c r="C959" s="783" t="s">
        <v>4491</v>
      </c>
      <c r="D959" s="784" t="s">
        <v>5051</v>
      </c>
      <c r="E959" s="781" t="s">
        <v>828</v>
      </c>
      <c r="F959" s="781" t="s">
        <v>333</v>
      </c>
      <c r="G959" s="782">
        <f t="shared" si="28"/>
        <v>100</v>
      </c>
      <c r="H959" s="631">
        <v>80</v>
      </c>
      <c r="I959" s="782">
        <f t="shared" si="29"/>
        <v>20</v>
      </c>
    </row>
    <row r="960" spans="1:9" s="110" customFormat="1" ht="15">
      <c r="A960" s="98">
        <v>952</v>
      </c>
      <c r="B960" s="783" t="s">
        <v>916</v>
      </c>
      <c r="C960" s="783" t="s">
        <v>5081</v>
      </c>
      <c r="D960" s="784" t="s">
        <v>5052</v>
      </c>
      <c r="E960" s="781" t="s">
        <v>828</v>
      </c>
      <c r="F960" s="781" t="s">
        <v>333</v>
      </c>
      <c r="G960" s="782">
        <f t="shared" si="28"/>
        <v>100</v>
      </c>
      <c r="H960" s="631">
        <v>80</v>
      </c>
      <c r="I960" s="782">
        <f t="shared" si="29"/>
        <v>20</v>
      </c>
    </row>
    <row r="961" spans="1:9" s="110" customFormat="1" ht="15">
      <c r="A961" s="98">
        <v>953</v>
      </c>
      <c r="B961" s="783" t="s">
        <v>2551</v>
      </c>
      <c r="C961" s="783" t="s">
        <v>1092</v>
      </c>
      <c r="D961" s="784" t="s">
        <v>5053</v>
      </c>
      <c r="E961" s="781" t="s">
        <v>828</v>
      </c>
      <c r="F961" s="781" t="s">
        <v>333</v>
      </c>
      <c r="G961" s="782">
        <f t="shared" si="28"/>
        <v>100</v>
      </c>
      <c r="H961" s="631">
        <v>80</v>
      </c>
      <c r="I961" s="782">
        <f t="shared" si="29"/>
        <v>20</v>
      </c>
    </row>
    <row r="962" spans="1:9" s="110" customFormat="1" ht="15">
      <c r="A962" s="98">
        <v>954</v>
      </c>
      <c r="B962" s="783" t="s">
        <v>1532</v>
      </c>
      <c r="C962" s="783" t="s">
        <v>1103</v>
      </c>
      <c r="D962" s="784" t="s">
        <v>5054</v>
      </c>
      <c r="E962" s="781" t="s">
        <v>828</v>
      </c>
      <c r="F962" s="781" t="s">
        <v>333</v>
      </c>
      <c r="G962" s="782">
        <f t="shared" si="28"/>
        <v>100</v>
      </c>
      <c r="H962" s="631">
        <v>80</v>
      </c>
      <c r="I962" s="782">
        <f t="shared" si="29"/>
        <v>20</v>
      </c>
    </row>
    <row r="963" spans="1:9" s="110" customFormat="1" ht="15">
      <c r="A963" s="98">
        <v>955</v>
      </c>
      <c r="B963" s="783" t="s">
        <v>1480</v>
      </c>
      <c r="C963" s="783" t="s">
        <v>5082</v>
      </c>
      <c r="D963" s="784" t="s">
        <v>5055</v>
      </c>
      <c r="E963" s="781" t="s">
        <v>828</v>
      </c>
      <c r="F963" s="781" t="s">
        <v>333</v>
      </c>
      <c r="G963" s="782">
        <f t="shared" si="28"/>
        <v>100</v>
      </c>
      <c r="H963" s="631">
        <v>80</v>
      </c>
      <c r="I963" s="782">
        <f t="shared" si="29"/>
        <v>20</v>
      </c>
    </row>
    <row r="964" spans="1:9" s="110" customFormat="1" ht="15">
      <c r="A964" s="98">
        <v>956</v>
      </c>
      <c r="B964" s="783" t="s">
        <v>1011</v>
      </c>
      <c r="C964" s="783" t="s">
        <v>1205</v>
      </c>
      <c r="D964" s="784" t="s">
        <v>5056</v>
      </c>
      <c r="E964" s="781" t="s">
        <v>828</v>
      </c>
      <c r="F964" s="781" t="s">
        <v>333</v>
      </c>
      <c r="G964" s="782">
        <f t="shared" si="28"/>
        <v>100</v>
      </c>
      <c r="H964" s="631">
        <v>80</v>
      </c>
      <c r="I964" s="782">
        <f t="shared" si="29"/>
        <v>20</v>
      </c>
    </row>
    <row r="965" spans="1:9" s="110" customFormat="1" ht="15">
      <c r="A965" s="98">
        <v>957</v>
      </c>
      <c r="B965" s="783" t="s">
        <v>2128</v>
      </c>
      <c r="C965" s="783" t="s">
        <v>5083</v>
      </c>
      <c r="D965" s="784" t="s">
        <v>5057</v>
      </c>
      <c r="E965" s="781" t="s">
        <v>828</v>
      </c>
      <c r="F965" s="781" t="s">
        <v>333</v>
      </c>
      <c r="G965" s="782">
        <f t="shared" si="28"/>
        <v>100</v>
      </c>
      <c r="H965" s="631">
        <v>80</v>
      </c>
      <c r="I965" s="782">
        <f t="shared" si="29"/>
        <v>20</v>
      </c>
    </row>
    <row r="966" spans="1:9" s="110" customFormat="1" ht="15">
      <c r="A966" s="98">
        <v>958</v>
      </c>
      <c r="B966" s="783" t="s">
        <v>4632</v>
      </c>
      <c r="C966" s="783" t="s">
        <v>5071</v>
      </c>
      <c r="D966" s="784" t="s">
        <v>5058</v>
      </c>
      <c r="E966" s="781" t="s">
        <v>828</v>
      </c>
      <c r="F966" s="781" t="s">
        <v>333</v>
      </c>
      <c r="G966" s="782">
        <f t="shared" si="28"/>
        <v>100</v>
      </c>
      <c r="H966" s="631">
        <v>80</v>
      </c>
      <c r="I966" s="782">
        <f t="shared" si="29"/>
        <v>20</v>
      </c>
    </row>
    <row r="967" spans="1:9" s="110" customFormat="1" ht="15">
      <c r="A967" s="98">
        <v>959</v>
      </c>
      <c r="B967" s="783" t="s">
        <v>1779</v>
      </c>
      <c r="C967" s="783" t="s">
        <v>1643</v>
      </c>
      <c r="D967" s="784" t="s">
        <v>5059</v>
      </c>
      <c r="E967" s="781" t="s">
        <v>828</v>
      </c>
      <c r="F967" s="781" t="s">
        <v>333</v>
      </c>
      <c r="G967" s="782">
        <f t="shared" si="28"/>
        <v>100</v>
      </c>
      <c r="H967" s="631">
        <v>80</v>
      </c>
      <c r="I967" s="782">
        <f t="shared" si="29"/>
        <v>20</v>
      </c>
    </row>
    <row r="968" spans="1:9" s="110" customFormat="1" ht="15">
      <c r="A968" s="98">
        <v>960</v>
      </c>
      <c r="B968" s="783" t="s">
        <v>5084</v>
      </c>
      <c r="C968" s="783" t="s">
        <v>1550</v>
      </c>
      <c r="D968" s="784" t="s">
        <v>5060</v>
      </c>
      <c r="E968" s="781" t="s">
        <v>828</v>
      </c>
      <c r="F968" s="781" t="s">
        <v>333</v>
      </c>
      <c r="G968" s="782">
        <f t="shared" si="28"/>
        <v>100</v>
      </c>
      <c r="H968" s="631">
        <v>80</v>
      </c>
      <c r="I968" s="782">
        <f t="shared" si="29"/>
        <v>20</v>
      </c>
    </row>
    <row r="969" spans="1:9" s="110" customFormat="1" ht="15">
      <c r="A969" s="98">
        <v>961</v>
      </c>
      <c r="B969" s="780" t="s">
        <v>1790</v>
      </c>
      <c r="C969" s="780" t="s">
        <v>5106</v>
      </c>
      <c r="D969" s="630" t="s">
        <v>5085</v>
      </c>
      <c r="E969" s="781" t="s">
        <v>828</v>
      </c>
      <c r="F969" s="781" t="s">
        <v>333</v>
      </c>
      <c r="G969" s="782">
        <f t="shared" si="28"/>
        <v>150</v>
      </c>
      <c r="H969" s="631">
        <v>120</v>
      </c>
      <c r="I969" s="782">
        <f t="shared" si="29"/>
        <v>30</v>
      </c>
    </row>
    <row r="970" spans="1:9" s="110" customFormat="1" ht="15">
      <c r="A970" s="98">
        <v>962</v>
      </c>
      <c r="B970" s="783" t="s">
        <v>1491</v>
      </c>
      <c r="C970" s="783" t="s">
        <v>5107</v>
      </c>
      <c r="D970" s="784" t="s">
        <v>5086</v>
      </c>
      <c r="E970" s="781" t="s">
        <v>828</v>
      </c>
      <c r="F970" s="781" t="s">
        <v>333</v>
      </c>
      <c r="G970" s="782">
        <f t="shared" si="28"/>
        <v>100</v>
      </c>
      <c r="H970" s="631">
        <v>80</v>
      </c>
      <c r="I970" s="782">
        <f t="shared" si="29"/>
        <v>20</v>
      </c>
    </row>
    <row r="971" spans="1:9" s="110" customFormat="1" ht="15">
      <c r="A971" s="98">
        <v>963</v>
      </c>
      <c r="B971" s="783" t="s">
        <v>2912</v>
      </c>
      <c r="C971" s="783" t="s">
        <v>1550</v>
      </c>
      <c r="D971" s="785" t="s">
        <v>5087</v>
      </c>
      <c r="E971" s="781" t="s">
        <v>828</v>
      </c>
      <c r="F971" s="781" t="s">
        <v>333</v>
      </c>
      <c r="G971" s="782">
        <f t="shared" si="28"/>
        <v>100</v>
      </c>
      <c r="H971" s="631">
        <v>80</v>
      </c>
      <c r="I971" s="782">
        <f t="shared" si="29"/>
        <v>20</v>
      </c>
    </row>
    <row r="972" spans="1:9" s="110" customFormat="1" ht="15">
      <c r="A972" s="98">
        <v>964</v>
      </c>
      <c r="B972" s="783" t="s">
        <v>1223</v>
      </c>
      <c r="C972" s="783" t="s">
        <v>873</v>
      </c>
      <c r="D972" s="784" t="s">
        <v>5088</v>
      </c>
      <c r="E972" s="781" t="s">
        <v>828</v>
      </c>
      <c r="F972" s="781" t="s">
        <v>333</v>
      </c>
      <c r="G972" s="782">
        <f t="shared" si="28"/>
        <v>100</v>
      </c>
      <c r="H972" s="631">
        <v>80</v>
      </c>
      <c r="I972" s="782">
        <f t="shared" si="29"/>
        <v>20</v>
      </c>
    </row>
    <row r="973" spans="1:9" s="110" customFormat="1" ht="15">
      <c r="A973" s="98">
        <v>965</v>
      </c>
      <c r="B973" s="795" t="s">
        <v>5108</v>
      </c>
      <c r="C973" s="795" t="s">
        <v>3188</v>
      </c>
      <c r="D973" s="796">
        <v>57001040667</v>
      </c>
      <c r="E973" s="781" t="s">
        <v>828</v>
      </c>
      <c r="F973" s="781" t="s">
        <v>333</v>
      </c>
      <c r="G973" s="782">
        <f t="shared" si="28"/>
        <v>100</v>
      </c>
      <c r="H973" s="631">
        <v>80</v>
      </c>
      <c r="I973" s="782">
        <f t="shared" si="29"/>
        <v>20</v>
      </c>
    </row>
    <row r="974" spans="1:9" s="110" customFormat="1" ht="15">
      <c r="A974" s="98">
        <v>966</v>
      </c>
      <c r="B974" s="783" t="s">
        <v>1480</v>
      </c>
      <c r="C974" s="783" t="s">
        <v>1720</v>
      </c>
      <c r="D974" s="784" t="s">
        <v>5089</v>
      </c>
      <c r="E974" s="781" t="s">
        <v>828</v>
      </c>
      <c r="F974" s="781" t="s">
        <v>333</v>
      </c>
      <c r="G974" s="782">
        <f t="shared" si="28"/>
        <v>100</v>
      </c>
      <c r="H974" s="631">
        <v>80</v>
      </c>
      <c r="I974" s="782">
        <f t="shared" si="29"/>
        <v>20</v>
      </c>
    </row>
    <row r="975" spans="1:9" s="110" customFormat="1" ht="15">
      <c r="A975" s="98">
        <v>967</v>
      </c>
      <c r="B975" s="783" t="s">
        <v>4324</v>
      </c>
      <c r="C975" s="783" t="s">
        <v>914</v>
      </c>
      <c r="D975" s="784" t="s">
        <v>5090</v>
      </c>
      <c r="E975" s="781" t="s">
        <v>828</v>
      </c>
      <c r="F975" s="781" t="s">
        <v>333</v>
      </c>
      <c r="G975" s="782">
        <f t="shared" si="28"/>
        <v>100</v>
      </c>
      <c r="H975" s="631">
        <v>80</v>
      </c>
      <c r="I975" s="782">
        <f t="shared" si="29"/>
        <v>20</v>
      </c>
    </row>
    <row r="976" spans="1:9" s="110" customFormat="1" ht="15">
      <c r="A976" s="98">
        <v>968</v>
      </c>
      <c r="B976" s="797" t="s">
        <v>3733</v>
      </c>
      <c r="C976" s="797" t="s">
        <v>5107</v>
      </c>
      <c r="D976" s="798" t="s">
        <v>5091</v>
      </c>
      <c r="E976" s="781" t="s">
        <v>828</v>
      </c>
      <c r="F976" s="781" t="s">
        <v>333</v>
      </c>
      <c r="G976" s="782">
        <f t="shared" si="28"/>
        <v>100</v>
      </c>
      <c r="H976" s="631">
        <v>80</v>
      </c>
      <c r="I976" s="782">
        <f t="shared" si="29"/>
        <v>20</v>
      </c>
    </row>
    <row r="977" spans="1:9" s="110" customFormat="1" ht="15">
      <c r="A977" s="98">
        <v>969</v>
      </c>
      <c r="B977" s="795" t="s">
        <v>962</v>
      </c>
      <c r="C977" s="795" t="s">
        <v>5109</v>
      </c>
      <c r="D977" s="796">
        <v>57001053401</v>
      </c>
      <c r="E977" s="781" t="s">
        <v>828</v>
      </c>
      <c r="F977" s="781" t="s">
        <v>333</v>
      </c>
      <c r="G977" s="782">
        <f t="shared" si="28"/>
        <v>100</v>
      </c>
      <c r="H977" s="631">
        <v>80</v>
      </c>
      <c r="I977" s="782">
        <f t="shared" si="29"/>
        <v>20</v>
      </c>
    </row>
    <row r="978" spans="1:9" s="110" customFormat="1" ht="15">
      <c r="A978" s="98">
        <v>970</v>
      </c>
      <c r="B978" s="783" t="s">
        <v>3579</v>
      </c>
      <c r="C978" s="783" t="s">
        <v>839</v>
      </c>
      <c r="D978" s="784" t="s">
        <v>5092</v>
      </c>
      <c r="E978" s="781" t="s">
        <v>828</v>
      </c>
      <c r="F978" s="781" t="s">
        <v>333</v>
      </c>
      <c r="G978" s="782">
        <f t="shared" si="28"/>
        <v>100</v>
      </c>
      <c r="H978" s="631">
        <v>80</v>
      </c>
      <c r="I978" s="782">
        <f t="shared" si="29"/>
        <v>20</v>
      </c>
    </row>
    <row r="979" spans="1:9" s="110" customFormat="1" ht="15">
      <c r="A979" s="98">
        <v>971</v>
      </c>
      <c r="B979" s="783" t="s">
        <v>913</v>
      </c>
      <c r="C979" s="783" t="s">
        <v>5110</v>
      </c>
      <c r="D979" s="784" t="s">
        <v>5093</v>
      </c>
      <c r="E979" s="781" t="s">
        <v>828</v>
      </c>
      <c r="F979" s="781" t="s">
        <v>333</v>
      </c>
      <c r="G979" s="782">
        <f t="shared" si="28"/>
        <v>100</v>
      </c>
      <c r="H979" s="631">
        <v>80</v>
      </c>
      <c r="I979" s="782">
        <f t="shared" si="29"/>
        <v>20</v>
      </c>
    </row>
    <row r="980" spans="1:9" s="110" customFormat="1" ht="15">
      <c r="A980" s="98">
        <v>972</v>
      </c>
      <c r="B980" s="783" t="s">
        <v>4932</v>
      </c>
      <c r="C980" s="783" t="s">
        <v>1602</v>
      </c>
      <c r="D980" s="784" t="s">
        <v>5094</v>
      </c>
      <c r="E980" s="781" t="s">
        <v>828</v>
      </c>
      <c r="F980" s="781" t="s">
        <v>333</v>
      </c>
      <c r="G980" s="782">
        <f t="shared" si="28"/>
        <v>100</v>
      </c>
      <c r="H980" s="631">
        <v>80</v>
      </c>
      <c r="I980" s="782">
        <f t="shared" si="29"/>
        <v>20</v>
      </c>
    </row>
    <row r="981" spans="1:9" s="110" customFormat="1" ht="15">
      <c r="A981" s="98">
        <v>973</v>
      </c>
      <c r="B981" s="783" t="s">
        <v>2405</v>
      </c>
      <c r="C981" s="783" t="s">
        <v>1598</v>
      </c>
      <c r="D981" s="784" t="s">
        <v>5095</v>
      </c>
      <c r="E981" s="781" t="s">
        <v>828</v>
      </c>
      <c r="F981" s="781" t="s">
        <v>333</v>
      </c>
      <c r="G981" s="782">
        <f t="shared" si="28"/>
        <v>100</v>
      </c>
      <c r="H981" s="631">
        <v>80</v>
      </c>
      <c r="I981" s="782">
        <f t="shared" si="29"/>
        <v>20</v>
      </c>
    </row>
    <row r="982" spans="1:9" s="110" customFormat="1" ht="15">
      <c r="A982" s="98">
        <v>974</v>
      </c>
      <c r="B982" s="783" t="s">
        <v>994</v>
      </c>
      <c r="C982" s="783" t="s">
        <v>5111</v>
      </c>
      <c r="D982" s="784" t="s">
        <v>5096</v>
      </c>
      <c r="E982" s="781" t="s">
        <v>828</v>
      </c>
      <c r="F982" s="781" t="s">
        <v>333</v>
      </c>
      <c r="G982" s="782">
        <f t="shared" si="28"/>
        <v>100</v>
      </c>
      <c r="H982" s="631">
        <v>80</v>
      </c>
      <c r="I982" s="782">
        <f t="shared" si="29"/>
        <v>20</v>
      </c>
    </row>
    <row r="983" spans="1:9" s="110" customFormat="1" ht="15">
      <c r="A983" s="98">
        <v>975</v>
      </c>
      <c r="B983" s="783" t="s">
        <v>3579</v>
      </c>
      <c r="C983" s="783" t="s">
        <v>2962</v>
      </c>
      <c r="D983" s="784" t="s">
        <v>5097</v>
      </c>
      <c r="E983" s="781" t="s">
        <v>828</v>
      </c>
      <c r="F983" s="781" t="s">
        <v>333</v>
      </c>
      <c r="G983" s="782">
        <f t="shared" si="28"/>
        <v>100</v>
      </c>
      <c r="H983" s="631">
        <v>80</v>
      </c>
      <c r="I983" s="782">
        <f t="shared" si="29"/>
        <v>20</v>
      </c>
    </row>
    <row r="984" spans="1:9" s="110" customFormat="1" ht="15">
      <c r="A984" s="98">
        <v>976</v>
      </c>
      <c r="B984" s="783" t="s">
        <v>916</v>
      </c>
      <c r="C984" s="783" t="s">
        <v>2884</v>
      </c>
      <c r="D984" s="784" t="s">
        <v>5098</v>
      </c>
      <c r="E984" s="781" t="s">
        <v>828</v>
      </c>
      <c r="F984" s="781" t="s">
        <v>333</v>
      </c>
      <c r="G984" s="782">
        <f t="shared" si="28"/>
        <v>100</v>
      </c>
      <c r="H984" s="631">
        <v>80</v>
      </c>
      <c r="I984" s="782">
        <f t="shared" si="29"/>
        <v>20</v>
      </c>
    </row>
    <row r="985" spans="1:9" s="110" customFormat="1" ht="15">
      <c r="A985" s="98">
        <v>977</v>
      </c>
      <c r="B985" s="783" t="s">
        <v>979</v>
      </c>
      <c r="C985" s="783" t="s">
        <v>1460</v>
      </c>
      <c r="D985" s="784" t="s">
        <v>5099</v>
      </c>
      <c r="E985" s="781" t="s">
        <v>828</v>
      </c>
      <c r="F985" s="781" t="s">
        <v>333</v>
      </c>
      <c r="G985" s="782">
        <f t="shared" si="28"/>
        <v>100</v>
      </c>
      <c r="H985" s="631">
        <v>80</v>
      </c>
      <c r="I985" s="782">
        <f t="shared" si="29"/>
        <v>20</v>
      </c>
    </row>
    <row r="986" spans="1:9" s="110" customFormat="1" ht="15">
      <c r="A986" s="98">
        <v>978</v>
      </c>
      <c r="B986" s="795" t="s">
        <v>2646</v>
      </c>
      <c r="C986" s="795" t="s">
        <v>5112</v>
      </c>
      <c r="D986" s="796">
        <v>57001036857</v>
      </c>
      <c r="E986" s="781" t="s">
        <v>828</v>
      </c>
      <c r="F986" s="781" t="s">
        <v>333</v>
      </c>
      <c r="G986" s="782">
        <f t="shared" si="28"/>
        <v>100</v>
      </c>
      <c r="H986" s="631">
        <v>80</v>
      </c>
      <c r="I986" s="782">
        <f t="shared" si="29"/>
        <v>20</v>
      </c>
    </row>
    <row r="987" spans="1:9" s="110" customFormat="1" ht="15">
      <c r="A987" s="98">
        <v>979</v>
      </c>
      <c r="B987" s="799" t="s">
        <v>952</v>
      </c>
      <c r="C987" s="799" t="s">
        <v>5107</v>
      </c>
      <c r="D987" s="800" t="s">
        <v>5100</v>
      </c>
      <c r="E987" s="781" t="s">
        <v>828</v>
      </c>
      <c r="F987" s="781" t="s">
        <v>333</v>
      </c>
      <c r="G987" s="782">
        <f t="shared" si="28"/>
        <v>100</v>
      </c>
      <c r="H987" s="631">
        <v>80</v>
      </c>
      <c r="I987" s="782">
        <f t="shared" si="29"/>
        <v>20</v>
      </c>
    </row>
    <row r="988" spans="1:9" s="110" customFormat="1" ht="15">
      <c r="A988" s="98">
        <v>980</v>
      </c>
      <c r="B988" s="783" t="s">
        <v>4932</v>
      </c>
      <c r="C988" s="783" t="s">
        <v>1126</v>
      </c>
      <c r="D988" s="784" t="s">
        <v>5101</v>
      </c>
      <c r="E988" s="781" t="s">
        <v>828</v>
      </c>
      <c r="F988" s="781" t="s">
        <v>333</v>
      </c>
      <c r="G988" s="782">
        <f t="shared" si="28"/>
        <v>100</v>
      </c>
      <c r="H988" s="631">
        <v>80</v>
      </c>
      <c r="I988" s="782">
        <f t="shared" si="29"/>
        <v>20</v>
      </c>
    </row>
    <row r="989" spans="1:9" s="110" customFormat="1" ht="15">
      <c r="A989" s="98">
        <v>981</v>
      </c>
      <c r="B989" s="783" t="s">
        <v>979</v>
      </c>
      <c r="C989" s="783" t="s">
        <v>2888</v>
      </c>
      <c r="D989" s="784" t="s">
        <v>5102</v>
      </c>
      <c r="E989" s="781" t="s">
        <v>828</v>
      </c>
      <c r="F989" s="781" t="s">
        <v>333</v>
      </c>
      <c r="G989" s="782">
        <f t="shared" si="28"/>
        <v>100</v>
      </c>
      <c r="H989" s="631">
        <v>80</v>
      </c>
      <c r="I989" s="782">
        <f t="shared" si="29"/>
        <v>20</v>
      </c>
    </row>
    <row r="990" spans="1:9" s="110" customFormat="1" ht="15">
      <c r="A990" s="98">
        <v>982</v>
      </c>
      <c r="B990" s="783" t="s">
        <v>2253</v>
      </c>
      <c r="C990" s="783" t="s">
        <v>1103</v>
      </c>
      <c r="D990" s="784" t="s">
        <v>5103</v>
      </c>
      <c r="E990" s="781" t="s">
        <v>828</v>
      </c>
      <c r="F990" s="781" t="s">
        <v>333</v>
      </c>
      <c r="G990" s="782">
        <f t="shared" si="28"/>
        <v>100</v>
      </c>
      <c r="H990" s="631">
        <v>80</v>
      </c>
      <c r="I990" s="782">
        <f t="shared" si="29"/>
        <v>20</v>
      </c>
    </row>
    <row r="991" spans="1:9" s="110" customFormat="1" ht="15">
      <c r="A991" s="98">
        <v>983</v>
      </c>
      <c r="B991" s="783" t="s">
        <v>3323</v>
      </c>
      <c r="C991" s="783" t="s">
        <v>1460</v>
      </c>
      <c r="D991" s="784" t="s">
        <v>5104</v>
      </c>
      <c r="E991" s="781" t="s">
        <v>828</v>
      </c>
      <c r="F991" s="781" t="s">
        <v>333</v>
      </c>
      <c r="G991" s="782">
        <f t="shared" si="28"/>
        <v>100</v>
      </c>
      <c r="H991" s="631">
        <v>80</v>
      </c>
      <c r="I991" s="782">
        <f t="shared" si="29"/>
        <v>20</v>
      </c>
    </row>
    <row r="992" spans="1:9" s="110" customFormat="1" ht="15">
      <c r="A992" s="98">
        <v>984</v>
      </c>
      <c r="B992" s="795" t="s">
        <v>2588</v>
      </c>
      <c r="C992" s="795" t="s">
        <v>873</v>
      </c>
      <c r="D992" s="796">
        <v>47001005080</v>
      </c>
      <c r="E992" s="781" t="s">
        <v>828</v>
      </c>
      <c r="F992" s="781" t="s">
        <v>333</v>
      </c>
      <c r="G992" s="782">
        <f t="shared" si="28"/>
        <v>100</v>
      </c>
      <c r="H992" s="631">
        <v>80</v>
      </c>
      <c r="I992" s="782">
        <f t="shared" si="29"/>
        <v>20</v>
      </c>
    </row>
    <row r="993" spans="1:9" s="110" customFormat="1" ht="15">
      <c r="A993" s="98">
        <v>985</v>
      </c>
      <c r="B993" s="783" t="s">
        <v>3706</v>
      </c>
      <c r="C993" s="783" t="s">
        <v>1368</v>
      </c>
      <c r="D993" s="801">
        <v>57001019917</v>
      </c>
      <c r="E993" s="781" t="s">
        <v>828</v>
      </c>
      <c r="F993" s="781" t="s">
        <v>333</v>
      </c>
      <c r="G993" s="782">
        <f t="shared" ref="G993:G1056" si="30">H993/0.8</f>
        <v>100</v>
      </c>
      <c r="H993" s="631">
        <v>80</v>
      </c>
      <c r="I993" s="782">
        <f t="shared" ref="I993:I1056" si="31">H993*0.25</f>
        <v>20</v>
      </c>
    </row>
    <row r="994" spans="1:9" s="110" customFormat="1" ht="15">
      <c r="A994" s="98">
        <v>986</v>
      </c>
      <c r="B994" s="783" t="s">
        <v>2487</v>
      </c>
      <c r="C994" s="783" t="s">
        <v>5113</v>
      </c>
      <c r="D994" s="801">
        <v>57001050591</v>
      </c>
      <c r="E994" s="781" t="s">
        <v>828</v>
      </c>
      <c r="F994" s="781" t="s">
        <v>333</v>
      </c>
      <c r="G994" s="782">
        <f t="shared" si="30"/>
        <v>100</v>
      </c>
      <c r="H994" s="631">
        <v>80</v>
      </c>
      <c r="I994" s="782">
        <f t="shared" si="31"/>
        <v>20</v>
      </c>
    </row>
    <row r="995" spans="1:9" s="110" customFormat="1" ht="15">
      <c r="A995" s="98">
        <v>987</v>
      </c>
      <c r="B995" s="795" t="s">
        <v>859</v>
      </c>
      <c r="C995" s="795" t="s">
        <v>888</v>
      </c>
      <c r="D995" s="796">
        <v>57001037478</v>
      </c>
      <c r="E995" s="781" t="s">
        <v>828</v>
      </c>
      <c r="F995" s="781" t="s">
        <v>333</v>
      </c>
      <c r="G995" s="782">
        <f t="shared" si="30"/>
        <v>100</v>
      </c>
      <c r="H995" s="631">
        <v>80</v>
      </c>
      <c r="I995" s="782">
        <f t="shared" si="31"/>
        <v>20</v>
      </c>
    </row>
    <row r="996" spans="1:9" s="110" customFormat="1" ht="15">
      <c r="A996" s="98">
        <v>988</v>
      </c>
      <c r="B996" s="783" t="s">
        <v>1491</v>
      </c>
      <c r="C996" s="783" t="s">
        <v>1368</v>
      </c>
      <c r="D996" s="801">
        <v>57001019916</v>
      </c>
      <c r="E996" s="781" t="s">
        <v>828</v>
      </c>
      <c r="F996" s="781" t="s">
        <v>333</v>
      </c>
      <c r="G996" s="782">
        <f t="shared" si="30"/>
        <v>100</v>
      </c>
      <c r="H996" s="631">
        <v>80</v>
      </c>
      <c r="I996" s="782">
        <f t="shared" si="31"/>
        <v>20</v>
      </c>
    </row>
    <row r="997" spans="1:9" s="110" customFormat="1" ht="15">
      <c r="A997" s="98">
        <v>989</v>
      </c>
      <c r="B997" s="783" t="s">
        <v>1790</v>
      </c>
      <c r="C997" s="783" t="s">
        <v>5114</v>
      </c>
      <c r="D997" s="801">
        <v>26001006933</v>
      </c>
      <c r="E997" s="781" t="s">
        <v>828</v>
      </c>
      <c r="F997" s="781" t="s">
        <v>333</v>
      </c>
      <c r="G997" s="782">
        <f t="shared" si="30"/>
        <v>100</v>
      </c>
      <c r="H997" s="631">
        <v>80</v>
      </c>
      <c r="I997" s="782">
        <f t="shared" si="31"/>
        <v>20</v>
      </c>
    </row>
    <row r="998" spans="1:9" s="110" customFormat="1" ht="15">
      <c r="A998" s="98">
        <v>990</v>
      </c>
      <c r="B998" s="783" t="s">
        <v>3259</v>
      </c>
      <c r="C998" s="783" t="s">
        <v>4977</v>
      </c>
      <c r="D998" s="801">
        <v>57001005968</v>
      </c>
      <c r="E998" s="781" t="s">
        <v>828</v>
      </c>
      <c r="F998" s="781" t="s">
        <v>333</v>
      </c>
      <c r="G998" s="782">
        <f t="shared" si="30"/>
        <v>100</v>
      </c>
      <c r="H998" s="631">
        <v>80</v>
      </c>
      <c r="I998" s="782">
        <f t="shared" si="31"/>
        <v>20</v>
      </c>
    </row>
    <row r="999" spans="1:9" s="110" customFormat="1" ht="15">
      <c r="A999" s="98">
        <v>991</v>
      </c>
      <c r="B999" s="783" t="s">
        <v>1728</v>
      </c>
      <c r="C999" s="783" t="s">
        <v>1460</v>
      </c>
      <c r="D999" s="801">
        <v>57001055693</v>
      </c>
      <c r="E999" s="781" t="s">
        <v>828</v>
      </c>
      <c r="F999" s="781" t="s">
        <v>333</v>
      </c>
      <c r="G999" s="782">
        <f t="shared" si="30"/>
        <v>100</v>
      </c>
      <c r="H999" s="631">
        <v>80</v>
      </c>
      <c r="I999" s="782">
        <f t="shared" si="31"/>
        <v>20</v>
      </c>
    </row>
    <row r="1000" spans="1:9" s="110" customFormat="1" ht="15">
      <c r="A1000" s="98">
        <v>992</v>
      </c>
      <c r="B1000" s="783" t="s">
        <v>4781</v>
      </c>
      <c r="C1000" s="783" t="s">
        <v>3036</v>
      </c>
      <c r="D1000" s="801">
        <v>57001052755</v>
      </c>
      <c r="E1000" s="781" t="s">
        <v>828</v>
      </c>
      <c r="F1000" s="781" t="s">
        <v>333</v>
      </c>
      <c r="G1000" s="782">
        <f t="shared" si="30"/>
        <v>100</v>
      </c>
      <c r="H1000" s="631">
        <v>80</v>
      </c>
      <c r="I1000" s="782">
        <f t="shared" si="31"/>
        <v>20</v>
      </c>
    </row>
    <row r="1001" spans="1:9" s="110" customFormat="1" ht="15">
      <c r="A1001" s="98">
        <v>993</v>
      </c>
      <c r="B1001" s="783" t="s">
        <v>931</v>
      </c>
      <c r="C1001" s="783" t="s">
        <v>1027</v>
      </c>
      <c r="D1001" s="801">
        <v>57001045331</v>
      </c>
      <c r="E1001" s="781" t="s">
        <v>828</v>
      </c>
      <c r="F1001" s="781" t="s">
        <v>333</v>
      </c>
      <c r="G1001" s="782">
        <f t="shared" si="30"/>
        <v>100</v>
      </c>
      <c r="H1001" s="631">
        <v>80</v>
      </c>
      <c r="I1001" s="782">
        <f t="shared" si="31"/>
        <v>20</v>
      </c>
    </row>
    <row r="1002" spans="1:9" s="110" customFormat="1" ht="15">
      <c r="A1002" s="98">
        <v>994</v>
      </c>
      <c r="B1002" s="783" t="s">
        <v>1728</v>
      </c>
      <c r="C1002" s="783" t="s">
        <v>5115</v>
      </c>
      <c r="D1002" s="801">
        <v>57350000239</v>
      </c>
      <c r="E1002" s="781" t="s">
        <v>828</v>
      </c>
      <c r="F1002" s="781" t="s">
        <v>333</v>
      </c>
      <c r="G1002" s="782">
        <f t="shared" si="30"/>
        <v>100</v>
      </c>
      <c r="H1002" s="631">
        <v>80</v>
      </c>
      <c r="I1002" s="782">
        <f t="shared" si="31"/>
        <v>20</v>
      </c>
    </row>
    <row r="1003" spans="1:9" s="110" customFormat="1" ht="15">
      <c r="A1003" s="98">
        <v>995</v>
      </c>
      <c r="B1003" s="795" t="s">
        <v>2313</v>
      </c>
      <c r="C1003" s="795" t="s">
        <v>5116</v>
      </c>
      <c r="D1003" s="796">
        <v>57001059476</v>
      </c>
      <c r="E1003" s="781" t="s">
        <v>828</v>
      </c>
      <c r="F1003" s="781" t="s">
        <v>333</v>
      </c>
      <c r="G1003" s="782">
        <f t="shared" si="30"/>
        <v>100</v>
      </c>
      <c r="H1003" s="631">
        <v>80</v>
      </c>
      <c r="I1003" s="782">
        <f t="shared" si="31"/>
        <v>20</v>
      </c>
    </row>
    <row r="1004" spans="1:9" s="110" customFormat="1" ht="15">
      <c r="A1004" s="98">
        <v>996</v>
      </c>
      <c r="B1004" s="795" t="s">
        <v>1752</v>
      </c>
      <c r="C1004" s="795" t="s">
        <v>1103</v>
      </c>
      <c r="D1004" s="796">
        <v>57401062249</v>
      </c>
      <c r="E1004" s="781" t="s">
        <v>828</v>
      </c>
      <c r="F1004" s="781" t="s">
        <v>333</v>
      </c>
      <c r="G1004" s="782">
        <f t="shared" si="30"/>
        <v>100</v>
      </c>
      <c r="H1004" s="631">
        <v>80</v>
      </c>
      <c r="I1004" s="782">
        <f t="shared" si="31"/>
        <v>20</v>
      </c>
    </row>
    <row r="1005" spans="1:9" s="110" customFormat="1" ht="15">
      <c r="A1005" s="98">
        <v>997</v>
      </c>
      <c r="B1005" s="783" t="s">
        <v>1056</v>
      </c>
      <c r="C1005" s="783" t="s">
        <v>5117</v>
      </c>
      <c r="D1005" s="801">
        <v>47001042604</v>
      </c>
      <c r="E1005" s="781" t="s">
        <v>828</v>
      </c>
      <c r="F1005" s="781" t="s">
        <v>333</v>
      </c>
      <c r="G1005" s="782">
        <f t="shared" si="30"/>
        <v>100</v>
      </c>
      <c r="H1005" s="631">
        <v>80</v>
      </c>
      <c r="I1005" s="782">
        <f t="shared" si="31"/>
        <v>20</v>
      </c>
    </row>
    <row r="1006" spans="1:9" s="110" customFormat="1" ht="15">
      <c r="A1006" s="98">
        <v>998</v>
      </c>
      <c r="B1006" s="795" t="s">
        <v>1561</v>
      </c>
      <c r="C1006" s="795" t="s">
        <v>2122</v>
      </c>
      <c r="D1006" s="796">
        <v>57001032289</v>
      </c>
      <c r="E1006" s="781" t="s">
        <v>828</v>
      </c>
      <c r="F1006" s="781" t="s">
        <v>333</v>
      </c>
      <c r="G1006" s="782">
        <f t="shared" si="30"/>
        <v>100</v>
      </c>
      <c r="H1006" s="631">
        <v>80</v>
      </c>
      <c r="I1006" s="782">
        <f t="shared" si="31"/>
        <v>20</v>
      </c>
    </row>
    <row r="1007" spans="1:9" s="110" customFormat="1" ht="15">
      <c r="A1007" s="98">
        <v>999</v>
      </c>
      <c r="B1007" s="783" t="s">
        <v>559</v>
      </c>
      <c r="C1007" s="783" t="s">
        <v>873</v>
      </c>
      <c r="D1007" s="801">
        <v>57001047251</v>
      </c>
      <c r="E1007" s="781" t="s">
        <v>828</v>
      </c>
      <c r="F1007" s="781" t="s">
        <v>333</v>
      </c>
      <c r="G1007" s="782">
        <f t="shared" si="30"/>
        <v>100</v>
      </c>
      <c r="H1007" s="631">
        <v>80</v>
      </c>
      <c r="I1007" s="782">
        <f t="shared" si="31"/>
        <v>20</v>
      </c>
    </row>
    <row r="1008" spans="1:9" s="110" customFormat="1" ht="15">
      <c r="A1008" s="98">
        <v>1000</v>
      </c>
      <c r="B1008" s="783" t="s">
        <v>3612</v>
      </c>
      <c r="C1008" s="783" t="s">
        <v>5118</v>
      </c>
      <c r="D1008" s="801">
        <v>57001003550</v>
      </c>
      <c r="E1008" s="781" t="s">
        <v>828</v>
      </c>
      <c r="F1008" s="781" t="s">
        <v>333</v>
      </c>
      <c r="G1008" s="782">
        <f t="shared" si="30"/>
        <v>100</v>
      </c>
      <c r="H1008" s="631">
        <v>80</v>
      </c>
      <c r="I1008" s="782">
        <f t="shared" si="31"/>
        <v>20</v>
      </c>
    </row>
    <row r="1009" spans="1:9" s="110" customFormat="1" ht="15">
      <c r="A1009" s="98">
        <v>1001</v>
      </c>
      <c r="B1009" s="783" t="s">
        <v>2444</v>
      </c>
      <c r="C1009" s="783" t="s">
        <v>1772</v>
      </c>
      <c r="D1009" s="801">
        <v>57001015126</v>
      </c>
      <c r="E1009" s="781" t="s">
        <v>828</v>
      </c>
      <c r="F1009" s="781" t="s">
        <v>333</v>
      </c>
      <c r="G1009" s="782">
        <f t="shared" si="30"/>
        <v>100</v>
      </c>
      <c r="H1009" s="631">
        <v>80</v>
      </c>
      <c r="I1009" s="782">
        <f t="shared" si="31"/>
        <v>20</v>
      </c>
    </row>
    <row r="1010" spans="1:9" s="110" customFormat="1" ht="15">
      <c r="A1010" s="98">
        <v>1002</v>
      </c>
      <c r="B1010" s="795" t="s">
        <v>1255</v>
      </c>
      <c r="C1010" s="795" t="s">
        <v>5119</v>
      </c>
      <c r="D1010" s="796">
        <v>57001023283</v>
      </c>
      <c r="E1010" s="781" t="s">
        <v>828</v>
      </c>
      <c r="F1010" s="781" t="s">
        <v>333</v>
      </c>
      <c r="G1010" s="782">
        <f t="shared" si="30"/>
        <v>100</v>
      </c>
      <c r="H1010" s="631">
        <v>80</v>
      </c>
      <c r="I1010" s="782">
        <f t="shared" si="31"/>
        <v>20</v>
      </c>
    </row>
    <row r="1011" spans="1:9" s="110" customFormat="1" ht="15">
      <c r="A1011" s="98">
        <v>1003</v>
      </c>
      <c r="B1011" s="795" t="s">
        <v>1199</v>
      </c>
      <c r="C1011" s="795" t="s">
        <v>2051</v>
      </c>
      <c r="D1011" s="802" t="s">
        <v>5105</v>
      </c>
      <c r="E1011" s="781" t="s">
        <v>828</v>
      </c>
      <c r="F1011" s="781" t="s">
        <v>333</v>
      </c>
      <c r="G1011" s="782">
        <f t="shared" si="30"/>
        <v>100</v>
      </c>
      <c r="H1011" s="631">
        <v>80</v>
      </c>
      <c r="I1011" s="782">
        <f t="shared" si="31"/>
        <v>20</v>
      </c>
    </row>
    <row r="1012" spans="1:9" s="110" customFormat="1" ht="15">
      <c r="A1012" s="98">
        <v>1004</v>
      </c>
      <c r="B1012" s="795" t="s">
        <v>5120</v>
      </c>
      <c r="C1012" s="795" t="s">
        <v>557</v>
      </c>
      <c r="D1012" s="796">
        <v>57001027034</v>
      </c>
      <c r="E1012" s="781" t="s">
        <v>828</v>
      </c>
      <c r="F1012" s="781" t="s">
        <v>333</v>
      </c>
      <c r="G1012" s="782">
        <f t="shared" si="30"/>
        <v>100</v>
      </c>
      <c r="H1012" s="631">
        <v>80</v>
      </c>
      <c r="I1012" s="782">
        <f t="shared" si="31"/>
        <v>20</v>
      </c>
    </row>
    <row r="1013" spans="1:9" s="110" customFormat="1" ht="15">
      <c r="A1013" s="98">
        <v>1005</v>
      </c>
      <c r="B1013" s="783" t="s">
        <v>5121</v>
      </c>
      <c r="C1013" s="783" t="s">
        <v>873</v>
      </c>
      <c r="D1013" s="801">
        <v>35001056957</v>
      </c>
      <c r="E1013" s="781" t="s">
        <v>828</v>
      </c>
      <c r="F1013" s="781" t="s">
        <v>333</v>
      </c>
      <c r="G1013" s="782">
        <f t="shared" si="30"/>
        <v>100</v>
      </c>
      <c r="H1013" s="631">
        <v>80</v>
      </c>
      <c r="I1013" s="782">
        <f t="shared" si="31"/>
        <v>20</v>
      </c>
    </row>
    <row r="1014" spans="1:9" s="110" customFormat="1" ht="15">
      <c r="A1014" s="98">
        <v>1006</v>
      </c>
      <c r="B1014" s="795" t="s">
        <v>846</v>
      </c>
      <c r="C1014" s="795" t="s">
        <v>4977</v>
      </c>
      <c r="D1014" s="796">
        <v>57001059010</v>
      </c>
      <c r="E1014" s="781" t="s">
        <v>828</v>
      </c>
      <c r="F1014" s="781" t="s">
        <v>333</v>
      </c>
      <c r="G1014" s="782">
        <f t="shared" si="30"/>
        <v>100</v>
      </c>
      <c r="H1014" s="631">
        <v>80</v>
      </c>
      <c r="I1014" s="782">
        <f t="shared" si="31"/>
        <v>20</v>
      </c>
    </row>
    <row r="1015" spans="1:9" s="110" customFormat="1" ht="15">
      <c r="A1015" s="98">
        <v>1007</v>
      </c>
      <c r="B1015" s="783" t="s">
        <v>2277</v>
      </c>
      <c r="C1015" s="783" t="s">
        <v>2365</v>
      </c>
      <c r="D1015" s="801">
        <v>57001035098</v>
      </c>
      <c r="E1015" s="781" t="s">
        <v>828</v>
      </c>
      <c r="F1015" s="781" t="s">
        <v>333</v>
      </c>
      <c r="G1015" s="782">
        <f t="shared" si="30"/>
        <v>100</v>
      </c>
      <c r="H1015" s="631">
        <v>80</v>
      </c>
      <c r="I1015" s="782">
        <f t="shared" si="31"/>
        <v>20</v>
      </c>
    </row>
    <row r="1016" spans="1:9" s="110" customFormat="1" ht="15">
      <c r="A1016" s="98">
        <v>1008</v>
      </c>
      <c r="B1016" s="795" t="s">
        <v>962</v>
      </c>
      <c r="C1016" s="795" t="s">
        <v>1460</v>
      </c>
      <c r="D1016" s="796">
        <v>57001055149</v>
      </c>
      <c r="E1016" s="781" t="s">
        <v>828</v>
      </c>
      <c r="F1016" s="781" t="s">
        <v>333</v>
      </c>
      <c r="G1016" s="782">
        <f t="shared" si="30"/>
        <v>100</v>
      </c>
      <c r="H1016" s="631">
        <v>80</v>
      </c>
      <c r="I1016" s="782">
        <f t="shared" si="31"/>
        <v>20</v>
      </c>
    </row>
    <row r="1017" spans="1:9" s="110" customFormat="1" ht="15">
      <c r="A1017" s="98">
        <v>1009</v>
      </c>
      <c r="B1017" s="795" t="s">
        <v>1267</v>
      </c>
      <c r="C1017" s="795" t="s">
        <v>5122</v>
      </c>
      <c r="D1017" s="796">
        <v>57001056640</v>
      </c>
      <c r="E1017" s="781" t="s">
        <v>828</v>
      </c>
      <c r="F1017" s="781" t="s">
        <v>333</v>
      </c>
      <c r="G1017" s="782">
        <f t="shared" si="30"/>
        <v>100</v>
      </c>
      <c r="H1017" s="631">
        <v>80</v>
      </c>
      <c r="I1017" s="782">
        <f t="shared" si="31"/>
        <v>20</v>
      </c>
    </row>
    <row r="1018" spans="1:9" s="110" customFormat="1" ht="15">
      <c r="A1018" s="98">
        <v>1010</v>
      </c>
      <c r="B1018" s="783" t="s">
        <v>2886</v>
      </c>
      <c r="C1018" s="783" t="s">
        <v>2892</v>
      </c>
      <c r="D1018" s="801">
        <v>56001004502</v>
      </c>
      <c r="E1018" s="781" t="s">
        <v>828</v>
      </c>
      <c r="F1018" s="781" t="s">
        <v>333</v>
      </c>
      <c r="G1018" s="782">
        <f t="shared" si="30"/>
        <v>100</v>
      </c>
      <c r="H1018" s="631">
        <v>80</v>
      </c>
      <c r="I1018" s="782">
        <f t="shared" si="31"/>
        <v>20</v>
      </c>
    </row>
    <row r="1019" spans="1:9" s="110" customFormat="1" ht="15">
      <c r="A1019" s="98">
        <v>1011</v>
      </c>
      <c r="B1019" s="783" t="s">
        <v>859</v>
      </c>
      <c r="C1019" s="783" t="s">
        <v>2892</v>
      </c>
      <c r="D1019" s="801">
        <v>57001005023</v>
      </c>
      <c r="E1019" s="781" t="s">
        <v>828</v>
      </c>
      <c r="F1019" s="781" t="s">
        <v>333</v>
      </c>
      <c r="G1019" s="782">
        <f t="shared" si="30"/>
        <v>100</v>
      </c>
      <c r="H1019" s="631">
        <v>80</v>
      </c>
      <c r="I1019" s="782">
        <f t="shared" si="31"/>
        <v>20</v>
      </c>
    </row>
    <row r="1020" spans="1:9" s="110" customFormat="1" ht="15">
      <c r="A1020" s="98">
        <v>1012</v>
      </c>
      <c r="B1020" s="783" t="s">
        <v>3318</v>
      </c>
      <c r="C1020" s="783" t="s">
        <v>873</v>
      </c>
      <c r="D1020" s="801">
        <v>57001010559</v>
      </c>
      <c r="E1020" s="781" t="s">
        <v>828</v>
      </c>
      <c r="F1020" s="781" t="s">
        <v>333</v>
      </c>
      <c r="G1020" s="782">
        <f t="shared" si="30"/>
        <v>100</v>
      </c>
      <c r="H1020" s="631">
        <v>80</v>
      </c>
      <c r="I1020" s="782">
        <f t="shared" si="31"/>
        <v>20</v>
      </c>
    </row>
    <row r="1021" spans="1:9" s="110" customFormat="1" ht="15">
      <c r="A1021" s="98">
        <v>1013</v>
      </c>
      <c r="B1021" s="783" t="s">
        <v>1835</v>
      </c>
      <c r="C1021" s="783" t="s">
        <v>2051</v>
      </c>
      <c r="D1021" s="801">
        <v>11001032348</v>
      </c>
      <c r="E1021" s="781" t="s">
        <v>828</v>
      </c>
      <c r="F1021" s="781" t="s">
        <v>333</v>
      </c>
      <c r="G1021" s="782">
        <f t="shared" si="30"/>
        <v>100</v>
      </c>
      <c r="H1021" s="631">
        <v>80</v>
      </c>
      <c r="I1021" s="782">
        <f t="shared" si="31"/>
        <v>20</v>
      </c>
    </row>
    <row r="1022" spans="1:9" s="110" customFormat="1" ht="15">
      <c r="A1022" s="98">
        <v>1014</v>
      </c>
      <c r="B1022" s="803" t="s">
        <v>832</v>
      </c>
      <c r="C1022" s="803" t="s">
        <v>5154</v>
      </c>
      <c r="D1022" s="804" t="s">
        <v>5123</v>
      </c>
      <c r="E1022" s="805" t="s">
        <v>828</v>
      </c>
      <c r="F1022" s="805" t="s">
        <v>333</v>
      </c>
      <c r="G1022" s="806">
        <f t="shared" si="30"/>
        <v>150</v>
      </c>
      <c r="H1022" s="807">
        <v>120</v>
      </c>
      <c r="I1022" s="806">
        <f t="shared" si="31"/>
        <v>30</v>
      </c>
    </row>
    <row r="1023" spans="1:9" s="110" customFormat="1" ht="15">
      <c r="A1023" s="98">
        <v>1015</v>
      </c>
      <c r="B1023" s="808" t="s">
        <v>3259</v>
      </c>
      <c r="C1023" s="808" t="s">
        <v>5154</v>
      </c>
      <c r="D1023" s="809" t="s">
        <v>5124</v>
      </c>
      <c r="E1023" s="805" t="s">
        <v>828</v>
      </c>
      <c r="F1023" s="805" t="s">
        <v>333</v>
      </c>
      <c r="G1023" s="806">
        <f t="shared" si="30"/>
        <v>100</v>
      </c>
      <c r="H1023" s="807">
        <v>80</v>
      </c>
      <c r="I1023" s="806">
        <f t="shared" si="31"/>
        <v>20</v>
      </c>
    </row>
    <row r="1024" spans="1:9" s="110" customFormat="1" ht="15">
      <c r="A1024" s="98">
        <v>1016</v>
      </c>
      <c r="B1024" s="808" t="s">
        <v>1456</v>
      </c>
      <c r="C1024" s="808" t="s">
        <v>1205</v>
      </c>
      <c r="D1024" s="810" t="s">
        <v>5125</v>
      </c>
      <c r="E1024" s="805" t="s">
        <v>828</v>
      </c>
      <c r="F1024" s="805" t="s">
        <v>333</v>
      </c>
      <c r="G1024" s="806">
        <f t="shared" si="30"/>
        <v>100</v>
      </c>
      <c r="H1024" s="807">
        <v>80</v>
      </c>
      <c r="I1024" s="806">
        <f t="shared" si="31"/>
        <v>20</v>
      </c>
    </row>
    <row r="1025" spans="1:9" s="110" customFormat="1" ht="15">
      <c r="A1025" s="98">
        <v>1017</v>
      </c>
      <c r="B1025" s="808" t="s">
        <v>1866</v>
      </c>
      <c r="C1025" s="808" t="s">
        <v>3905</v>
      </c>
      <c r="D1025" s="809" t="s">
        <v>5126</v>
      </c>
      <c r="E1025" s="805" t="s">
        <v>828</v>
      </c>
      <c r="F1025" s="805" t="s">
        <v>333</v>
      </c>
      <c r="G1025" s="806">
        <f t="shared" si="30"/>
        <v>100</v>
      </c>
      <c r="H1025" s="807">
        <v>80</v>
      </c>
      <c r="I1025" s="806">
        <f t="shared" si="31"/>
        <v>20</v>
      </c>
    </row>
    <row r="1026" spans="1:9" s="110" customFormat="1" ht="15">
      <c r="A1026" s="98">
        <v>1018</v>
      </c>
      <c r="B1026" s="808" t="s">
        <v>1119</v>
      </c>
      <c r="C1026" s="808" t="s">
        <v>5155</v>
      </c>
      <c r="D1026" s="809" t="s">
        <v>5127</v>
      </c>
      <c r="E1026" s="805" t="s">
        <v>828</v>
      </c>
      <c r="F1026" s="805" t="s">
        <v>333</v>
      </c>
      <c r="G1026" s="806">
        <f t="shared" si="30"/>
        <v>100</v>
      </c>
      <c r="H1026" s="807">
        <v>80</v>
      </c>
      <c r="I1026" s="806">
        <f t="shared" si="31"/>
        <v>20</v>
      </c>
    </row>
    <row r="1027" spans="1:9" s="110" customFormat="1" ht="15">
      <c r="A1027" s="98">
        <v>1019</v>
      </c>
      <c r="B1027" s="808" t="s">
        <v>3259</v>
      </c>
      <c r="C1027" s="808" t="s">
        <v>1001</v>
      </c>
      <c r="D1027" s="809" t="s">
        <v>5128</v>
      </c>
      <c r="E1027" s="805" t="s">
        <v>828</v>
      </c>
      <c r="F1027" s="805" t="s">
        <v>333</v>
      </c>
      <c r="G1027" s="806">
        <f t="shared" si="30"/>
        <v>100</v>
      </c>
      <c r="H1027" s="807">
        <v>80</v>
      </c>
      <c r="I1027" s="806">
        <f t="shared" si="31"/>
        <v>20</v>
      </c>
    </row>
    <row r="1028" spans="1:9" s="110" customFormat="1" ht="15">
      <c r="A1028" s="98">
        <v>1020</v>
      </c>
      <c r="B1028" s="808" t="s">
        <v>2646</v>
      </c>
      <c r="C1028" s="808" t="s">
        <v>5156</v>
      </c>
      <c r="D1028" s="809" t="s">
        <v>5129</v>
      </c>
      <c r="E1028" s="805" t="s">
        <v>828</v>
      </c>
      <c r="F1028" s="805" t="s">
        <v>333</v>
      </c>
      <c r="G1028" s="806">
        <f t="shared" si="30"/>
        <v>100</v>
      </c>
      <c r="H1028" s="807">
        <v>80</v>
      </c>
      <c r="I1028" s="806">
        <f t="shared" si="31"/>
        <v>20</v>
      </c>
    </row>
    <row r="1029" spans="1:9" s="110" customFormat="1" ht="15">
      <c r="A1029" s="98">
        <v>1021</v>
      </c>
      <c r="B1029" s="808" t="s">
        <v>2958</v>
      </c>
      <c r="C1029" s="808" t="s">
        <v>1368</v>
      </c>
      <c r="D1029" s="809" t="s">
        <v>5130</v>
      </c>
      <c r="E1029" s="805" t="s">
        <v>828</v>
      </c>
      <c r="F1029" s="805" t="s">
        <v>333</v>
      </c>
      <c r="G1029" s="806">
        <f t="shared" si="30"/>
        <v>100</v>
      </c>
      <c r="H1029" s="807">
        <v>80</v>
      </c>
      <c r="I1029" s="806">
        <f t="shared" si="31"/>
        <v>20</v>
      </c>
    </row>
    <row r="1030" spans="1:9" s="110" customFormat="1" ht="15">
      <c r="A1030" s="98">
        <v>1022</v>
      </c>
      <c r="B1030" s="808" t="s">
        <v>848</v>
      </c>
      <c r="C1030" s="808" t="s">
        <v>5154</v>
      </c>
      <c r="D1030" s="809" t="s">
        <v>5131</v>
      </c>
      <c r="E1030" s="805" t="s">
        <v>828</v>
      </c>
      <c r="F1030" s="805" t="s">
        <v>333</v>
      </c>
      <c r="G1030" s="806">
        <f t="shared" si="30"/>
        <v>100</v>
      </c>
      <c r="H1030" s="807">
        <v>80</v>
      </c>
      <c r="I1030" s="806">
        <f t="shared" si="31"/>
        <v>20</v>
      </c>
    </row>
    <row r="1031" spans="1:9" s="110" customFormat="1" ht="15">
      <c r="A1031" s="98">
        <v>1023</v>
      </c>
      <c r="B1031" s="808" t="s">
        <v>937</v>
      </c>
      <c r="C1031" s="808" t="s">
        <v>5157</v>
      </c>
      <c r="D1031" s="809" t="s">
        <v>5132</v>
      </c>
      <c r="E1031" s="805" t="s">
        <v>828</v>
      </c>
      <c r="F1031" s="805" t="s">
        <v>333</v>
      </c>
      <c r="G1031" s="806">
        <f t="shared" si="30"/>
        <v>100</v>
      </c>
      <c r="H1031" s="807">
        <v>80</v>
      </c>
      <c r="I1031" s="806">
        <f t="shared" si="31"/>
        <v>20</v>
      </c>
    </row>
    <row r="1032" spans="1:9" s="110" customFormat="1" ht="15">
      <c r="A1032" s="98">
        <v>1024</v>
      </c>
      <c r="B1032" s="808" t="s">
        <v>916</v>
      </c>
      <c r="C1032" s="808" t="s">
        <v>5154</v>
      </c>
      <c r="D1032" s="809" t="s">
        <v>5133</v>
      </c>
      <c r="E1032" s="805" t="s">
        <v>828</v>
      </c>
      <c r="F1032" s="805" t="s">
        <v>333</v>
      </c>
      <c r="G1032" s="806">
        <f t="shared" si="30"/>
        <v>100</v>
      </c>
      <c r="H1032" s="807">
        <v>80</v>
      </c>
      <c r="I1032" s="806">
        <f t="shared" si="31"/>
        <v>20</v>
      </c>
    </row>
    <row r="1033" spans="1:9" s="110" customFormat="1" ht="15">
      <c r="A1033" s="98">
        <v>1025</v>
      </c>
      <c r="B1033" s="808" t="s">
        <v>901</v>
      </c>
      <c r="C1033" s="808" t="s">
        <v>5158</v>
      </c>
      <c r="D1033" s="809" t="s">
        <v>5134</v>
      </c>
      <c r="E1033" s="805" t="s">
        <v>828</v>
      </c>
      <c r="F1033" s="805" t="s">
        <v>333</v>
      </c>
      <c r="G1033" s="806">
        <f t="shared" si="30"/>
        <v>100</v>
      </c>
      <c r="H1033" s="807">
        <v>80</v>
      </c>
      <c r="I1033" s="806">
        <f t="shared" si="31"/>
        <v>20</v>
      </c>
    </row>
    <row r="1034" spans="1:9" s="110" customFormat="1" ht="15">
      <c r="A1034" s="98">
        <v>1026</v>
      </c>
      <c r="B1034" s="808" t="s">
        <v>1491</v>
      </c>
      <c r="C1034" s="808" t="s">
        <v>5159</v>
      </c>
      <c r="D1034" s="809" t="s">
        <v>5135</v>
      </c>
      <c r="E1034" s="805" t="s">
        <v>828</v>
      </c>
      <c r="F1034" s="805" t="s">
        <v>333</v>
      </c>
      <c r="G1034" s="806">
        <f t="shared" si="30"/>
        <v>100</v>
      </c>
      <c r="H1034" s="807">
        <v>80</v>
      </c>
      <c r="I1034" s="806">
        <f t="shared" si="31"/>
        <v>20</v>
      </c>
    </row>
    <row r="1035" spans="1:9" s="110" customFormat="1" ht="15">
      <c r="A1035" s="98">
        <v>1027</v>
      </c>
      <c r="B1035" s="808" t="s">
        <v>2588</v>
      </c>
      <c r="C1035" s="808" t="s">
        <v>5160</v>
      </c>
      <c r="D1035" s="809" t="s">
        <v>5136</v>
      </c>
      <c r="E1035" s="805" t="s">
        <v>828</v>
      </c>
      <c r="F1035" s="805" t="s">
        <v>333</v>
      </c>
      <c r="G1035" s="806">
        <f t="shared" si="30"/>
        <v>100</v>
      </c>
      <c r="H1035" s="807">
        <v>80</v>
      </c>
      <c r="I1035" s="806">
        <f t="shared" si="31"/>
        <v>20</v>
      </c>
    </row>
    <row r="1036" spans="1:9" s="110" customFormat="1" ht="15">
      <c r="A1036" s="98">
        <v>1028</v>
      </c>
      <c r="B1036" s="808" t="s">
        <v>3598</v>
      </c>
      <c r="C1036" s="808" t="s">
        <v>5161</v>
      </c>
      <c r="D1036" s="809" t="s">
        <v>5137</v>
      </c>
      <c r="E1036" s="805" t="s">
        <v>828</v>
      </c>
      <c r="F1036" s="805" t="s">
        <v>333</v>
      </c>
      <c r="G1036" s="806">
        <f t="shared" si="30"/>
        <v>100</v>
      </c>
      <c r="H1036" s="807">
        <v>80</v>
      </c>
      <c r="I1036" s="806">
        <f t="shared" si="31"/>
        <v>20</v>
      </c>
    </row>
    <row r="1037" spans="1:9" s="110" customFormat="1" ht="15">
      <c r="A1037" s="98">
        <v>1029</v>
      </c>
      <c r="B1037" s="808" t="s">
        <v>5162</v>
      </c>
      <c r="C1037" s="808" t="s">
        <v>5163</v>
      </c>
      <c r="D1037" s="809" t="s">
        <v>5138</v>
      </c>
      <c r="E1037" s="805" t="s">
        <v>828</v>
      </c>
      <c r="F1037" s="805" t="s">
        <v>333</v>
      </c>
      <c r="G1037" s="806">
        <f t="shared" si="30"/>
        <v>100</v>
      </c>
      <c r="H1037" s="807">
        <v>80</v>
      </c>
      <c r="I1037" s="806">
        <f t="shared" si="31"/>
        <v>20</v>
      </c>
    </row>
    <row r="1038" spans="1:9" s="110" customFormat="1" ht="15">
      <c r="A1038" s="98">
        <v>1030</v>
      </c>
      <c r="B1038" s="808" t="s">
        <v>5164</v>
      </c>
      <c r="C1038" s="808" t="s">
        <v>5165</v>
      </c>
      <c r="D1038" s="809" t="s">
        <v>5139</v>
      </c>
      <c r="E1038" s="805" t="s">
        <v>828</v>
      </c>
      <c r="F1038" s="805" t="s">
        <v>333</v>
      </c>
      <c r="G1038" s="806">
        <f t="shared" si="30"/>
        <v>100</v>
      </c>
      <c r="H1038" s="807">
        <v>80</v>
      </c>
      <c r="I1038" s="806">
        <f t="shared" si="31"/>
        <v>20</v>
      </c>
    </row>
    <row r="1039" spans="1:9" s="110" customFormat="1" ht="15">
      <c r="A1039" s="98">
        <v>1031</v>
      </c>
      <c r="B1039" s="808" t="s">
        <v>5166</v>
      </c>
      <c r="C1039" s="808" t="s">
        <v>5158</v>
      </c>
      <c r="D1039" s="809" t="s">
        <v>5140</v>
      </c>
      <c r="E1039" s="805" t="s">
        <v>828</v>
      </c>
      <c r="F1039" s="805" t="s">
        <v>333</v>
      </c>
      <c r="G1039" s="806">
        <f t="shared" si="30"/>
        <v>100</v>
      </c>
      <c r="H1039" s="807">
        <v>80</v>
      </c>
      <c r="I1039" s="806">
        <f t="shared" si="31"/>
        <v>20</v>
      </c>
    </row>
    <row r="1040" spans="1:9" s="110" customFormat="1" ht="15">
      <c r="A1040" s="98">
        <v>1032</v>
      </c>
      <c r="B1040" s="808" t="s">
        <v>4949</v>
      </c>
      <c r="C1040" s="811" t="s">
        <v>3299</v>
      </c>
      <c r="D1040" s="809" t="s">
        <v>5141</v>
      </c>
      <c r="E1040" s="805" t="s">
        <v>828</v>
      </c>
      <c r="F1040" s="805" t="s">
        <v>333</v>
      </c>
      <c r="G1040" s="806">
        <f t="shared" si="30"/>
        <v>100</v>
      </c>
      <c r="H1040" s="807">
        <v>80</v>
      </c>
      <c r="I1040" s="806">
        <f t="shared" si="31"/>
        <v>20</v>
      </c>
    </row>
    <row r="1041" spans="1:9" s="110" customFormat="1" ht="15">
      <c r="A1041" s="98">
        <v>1033</v>
      </c>
      <c r="B1041" s="808" t="s">
        <v>1119</v>
      </c>
      <c r="C1041" s="808" t="s">
        <v>5154</v>
      </c>
      <c r="D1041" s="809" t="s">
        <v>5142</v>
      </c>
      <c r="E1041" s="805" t="s">
        <v>828</v>
      </c>
      <c r="F1041" s="805" t="s">
        <v>333</v>
      </c>
      <c r="G1041" s="806">
        <f t="shared" si="30"/>
        <v>100</v>
      </c>
      <c r="H1041" s="807">
        <v>80</v>
      </c>
      <c r="I1041" s="806">
        <f t="shared" si="31"/>
        <v>20</v>
      </c>
    </row>
    <row r="1042" spans="1:9" s="110" customFormat="1" ht="15">
      <c r="A1042" s="98">
        <v>1034</v>
      </c>
      <c r="B1042" s="808" t="s">
        <v>5167</v>
      </c>
      <c r="C1042" s="808" t="s">
        <v>5168</v>
      </c>
      <c r="D1042" s="809" t="s">
        <v>5143</v>
      </c>
      <c r="E1042" s="805" t="s">
        <v>828</v>
      </c>
      <c r="F1042" s="805" t="s">
        <v>333</v>
      </c>
      <c r="G1042" s="806">
        <f t="shared" si="30"/>
        <v>100</v>
      </c>
      <c r="H1042" s="807">
        <v>80</v>
      </c>
      <c r="I1042" s="806">
        <f t="shared" si="31"/>
        <v>20</v>
      </c>
    </row>
    <row r="1043" spans="1:9" s="110" customFormat="1" ht="15">
      <c r="A1043" s="98">
        <v>1035</v>
      </c>
      <c r="B1043" s="808" t="s">
        <v>838</v>
      </c>
      <c r="C1043" s="808" t="s">
        <v>4653</v>
      </c>
      <c r="D1043" s="809" t="s">
        <v>5144</v>
      </c>
      <c r="E1043" s="805" t="s">
        <v>828</v>
      </c>
      <c r="F1043" s="805" t="s">
        <v>333</v>
      </c>
      <c r="G1043" s="806">
        <f t="shared" si="30"/>
        <v>100</v>
      </c>
      <c r="H1043" s="807">
        <v>80</v>
      </c>
      <c r="I1043" s="806">
        <f t="shared" si="31"/>
        <v>20</v>
      </c>
    </row>
    <row r="1044" spans="1:9" s="110" customFormat="1" ht="15">
      <c r="A1044" s="98">
        <v>1036</v>
      </c>
      <c r="B1044" s="808" t="s">
        <v>1992</v>
      </c>
      <c r="C1044" s="808" t="s">
        <v>5169</v>
      </c>
      <c r="D1044" s="809" t="s">
        <v>5145</v>
      </c>
      <c r="E1044" s="805" t="s">
        <v>828</v>
      </c>
      <c r="F1044" s="805" t="s">
        <v>333</v>
      </c>
      <c r="G1044" s="806">
        <f t="shared" si="30"/>
        <v>100</v>
      </c>
      <c r="H1044" s="807">
        <v>80</v>
      </c>
      <c r="I1044" s="806">
        <f t="shared" si="31"/>
        <v>20</v>
      </c>
    </row>
    <row r="1045" spans="1:9" s="110" customFormat="1" ht="15">
      <c r="A1045" s="98">
        <v>1037</v>
      </c>
      <c r="B1045" s="808" t="s">
        <v>5170</v>
      </c>
      <c r="C1045" s="808" t="s">
        <v>5156</v>
      </c>
      <c r="D1045" s="809" t="s">
        <v>5146</v>
      </c>
      <c r="E1045" s="805" t="s">
        <v>828</v>
      </c>
      <c r="F1045" s="805" t="s">
        <v>333</v>
      </c>
      <c r="G1045" s="806">
        <f t="shared" si="30"/>
        <v>100</v>
      </c>
      <c r="H1045" s="807">
        <v>80</v>
      </c>
      <c r="I1045" s="806">
        <f t="shared" si="31"/>
        <v>20</v>
      </c>
    </row>
    <row r="1046" spans="1:9" s="110" customFormat="1" ht="15">
      <c r="A1046" s="98">
        <v>1038</v>
      </c>
      <c r="B1046" s="803" t="s">
        <v>2887</v>
      </c>
      <c r="C1046" s="803" t="s">
        <v>5171</v>
      </c>
      <c r="D1046" s="809" t="s">
        <v>5147</v>
      </c>
      <c r="E1046" s="805" t="s">
        <v>828</v>
      </c>
      <c r="F1046" s="805" t="s">
        <v>333</v>
      </c>
      <c r="G1046" s="806">
        <f t="shared" si="30"/>
        <v>100</v>
      </c>
      <c r="H1046" s="807">
        <v>80</v>
      </c>
      <c r="I1046" s="806">
        <f t="shared" si="31"/>
        <v>20</v>
      </c>
    </row>
    <row r="1047" spans="1:9" s="110" customFormat="1" ht="15">
      <c r="A1047" s="98">
        <v>1039</v>
      </c>
      <c r="B1047" s="803" t="s">
        <v>3849</v>
      </c>
      <c r="C1047" s="803" t="s">
        <v>5172</v>
      </c>
      <c r="D1047" s="809" t="s">
        <v>5148</v>
      </c>
      <c r="E1047" s="805" t="s">
        <v>828</v>
      </c>
      <c r="F1047" s="805" t="s">
        <v>333</v>
      </c>
      <c r="G1047" s="806">
        <f t="shared" si="30"/>
        <v>100</v>
      </c>
      <c r="H1047" s="807">
        <v>80</v>
      </c>
      <c r="I1047" s="806">
        <f t="shared" si="31"/>
        <v>20</v>
      </c>
    </row>
    <row r="1048" spans="1:9" s="110" customFormat="1" ht="15">
      <c r="A1048" s="98">
        <v>1040</v>
      </c>
      <c r="B1048" s="803" t="s">
        <v>2008</v>
      </c>
      <c r="C1048" s="803" t="s">
        <v>5173</v>
      </c>
      <c r="D1048" s="809" t="s">
        <v>5149</v>
      </c>
      <c r="E1048" s="805" t="s">
        <v>828</v>
      </c>
      <c r="F1048" s="805" t="s">
        <v>333</v>
      </c>
      <c r="G1048" s="806">
        <f t="shared" si="30"/>
        <v>100</v>
      </c>
      <c r="H1048" s="807">
        <v>80</v>
      </c>
      <c r="I1048" s="806">
        <f t="shared" si="31"/>
        <v>20</v>
      </c>
    </row>
    <row r="1049" spans="1:9" s="110" customFormat="1" ht="15">
      <c r="A1049" s="98">
        <v>1041</v>
      </c>
      <c r="B1049" s="803" t="s">
        <v>2253</v>
      </c>
      <c r="C1049" s="803" t="s">
        <v>4155</v>
      </c>
      <c r="D1049" s="809" t="s">
        <v>5150</v>
      </c>
      <c r="E1049" s="805" t="s">
        <v>828</v>
      </c>
      <c r="F1049" s="805" t="s">
        <v>333</v>
      </c>
      <c r="G1049" s="806">
        <f t="shared" si="30"/>
        <v>100</v>
      </c>
      <c r="H1049" s="807">
        <v>80</v>
      </c>
      <c r="I1049" s="806">
        <f t="shared" si="31"/>
        <v>20</v>
      </c>
    </row>
    <row r="1050" spans="1:9" s="110" customFormat="1" ht="15">
      <c r="A1050" s="98">
        <v>1042</v>
      </c>
      <c r="B1050" s="803" t="s">
        <v>887</v>
      </c>
      <c r="C1050" s="803" t="s">
        <v>552</v>
      </c>
      <c r="D1050" s="809" t="s">
        <v>5151</v>
      </c>
      <c r="E1050" s="805" t="s">
        <v>828</v>
      </c>
      <c r="F1050" s="805" t="s">
        <v>333</v>
      </c>
      <c r="G1050" s="806">
        <f t="shared" si="30"/>
        <v>100</v>
      </c>
      <c r="H1050" s="807">
        <v>80</v>
      </c>
      <c r="I1050" s="806">
        <f t="shared" si="31"/>
        <v>20</v>
      </c>
    </row>
    <row r="1051" spans="1:9" s="110" customFormat="1" ht="15">
      <c r="A1051" s="98">
        <v>1043</v>
      </c>
      <c r="B1051" s="803" t="s">
        <v>1260</v>
      </c>
      <c r="C1051" s="803" t="s">
        <v>5154</v>
      </c>
      <c r="D1051" s="809" t="s">
        <v>5152</v>
      </c>
      <c r="E1051" s="805" t="s">
        <v>828</v>
      </c>
      <c r="F1051" s="805" t="s">
        <v>333</v>
      </c>
      <c r="G1051" s="806">
        <f t="shared" si="30"/>
        <v>100</v>
      </c>
      <c r="H1051" s="807">
        <v>80</v>
      </c>
      <c r="I1051" s="806">
        <f t="shared" si="31"/>
        <v>20</v>
      </c>
    </row>
    <row r="1052" spans="1:9" s="110" customFormat="1" ht="15">
      <c r="A1052" s="98">
        <v>1044</v>
      </c>
      <c r="B1052" s="803" t="s">
        <v>859</v>
      </c>
      <c r="C1052" s="803" t="s">
        <v>5174</v>
      </c>
      <c r="D1052" s="809" t="s">
        <v>5153</v>
      </c>
      <c r="E1052" s="805" t="s">
        <v>828</v>
      </c>
      <c r="F1052" s="805" t="s">
        <v>333</v>
      </c>
      <c r="G1052" s="806">
        <f t="shared" si="30"/>
        <v>100</v>
      </c>
      <c r="H1052" s="807">
        <v>80</v>
      </c>
      <c r="I1052" s="806">
        <f t="shared" si="31"/>
        <v>20</v>
      </c>
    </row>
    <row r="1053" spans="1:9" s="110" customFormat="1" ht="15">
      <c r="A1053" s="98">
        <v>1045</v>
      </c>
      <c r="B1053" s="812" t="s">
        <v>4311</v>
      </c>
      <c r="C1053" s="812" t="s">
        <v>5176</v>
      </c>
      <c r="D1053" s="804" t="s">
        <v>5175</v>
      </c>
      <c r="E1053" s="805" t="s">
        <v>828</v>
      </c>
      <c r="F1053" s="805" t="s">
        <v>333</v>
      </c>
      <c r="G1053" s="806">
        <f t="shared" si="30"/>
        <v>150</v>
      </c>
      <c r="H1053" s="807">
        <v>120</v>
      </c>
      <c r="I1053" s="806">
        <f t="shared" si="31"/>
        <v>30</v>
      </c>
    </row>
    <row r="1054" spans="1:9" s="110" customFormat="1" ht="15">
      <c r="A1054" s="98">
        <v>1046</v>
      </c>
      <c r="B1054" s="812" t="s">
        <v>1790</v>
      </c>
      <c r="C1054" s="812" t="s">
        <v>5177</v>
      </c>
      <c r="D1054" s="813">
        <v>18001042407</v>
      </c>
      <c r="E1054" s="805" t="s">
        <v>828</v>
      </c>
      <c r="F1054" s="805" t="s">
        <v>333</v>
      </c>
      <c r="G1054" s="806">
        <f t="shared" si="30"/>
        <v>100</v>
      </c>
      <c r="H1054" s="807">
        <v>80</v>
      </c>
      <c r="I1054" s="806">
        <f t="shared" si="31"/>
        <v>20</v>
      </c>
    </row>
    <row r="1055" spans="1:9" s="110" customFormat="1" ht="15">
      <c r="A1055" s="98">
        <v>1047</v>
      </c>
      <c r="B1055" s="812" t="s">
        <v>551</v>
      </c>
      <c r="C1055" s="812" t="s">
        <v>1287</v>
      </c>
      <c r="D1055" s="813">
        <v>18001019181</v>
      </c>
      <c r="E1055" s="805" t="s">
        <v>828</v>
      </c>
      <c r="F1055" s="805" t="s">
        <v>333</v>
      </c>
      <c r="G1055" s="806">
        <f t="shared" si="30"/>
        <v>100</v>
      </c>
      <c r="H1055" s="807">
        <v>80</v>
      </c>
      <c r="I1055" s="806">
        <f t="shared" si="31"/>
        <v>20</v>
      </c>
    </row>
    <row r="1056" spans="1:9" s="110" customFormat="1" ht="15">
      <c r="A1056" s="98">
        <v>1048</v>
      </c>
      <c r="B1056" s="812" t="s">
        <v>551</v>
      </c>
      <c r="C1056" s="812" t="s">
        <v>1714</v>
      </c>
      <c r="D1056" s="813">
        <v>18001065922</v>
      </c>
      <c r="E1056" s="805" t="s">
        <v>828</v>
      </c>
      <c r="F1056" s="805" t="s">
        <v>333</v>
      </c>
      <c r="G1056" s="806">
        <f t="shared" si="30"/>
        <v>100</v>
      </c>
      <c r="H1056" s="807">
        <v>80</v>
      </c>
      <c r="I1056" s="806">
        <f t="shared" si="31"/>
        <v>20</v>
      </c>
    </row>
    <row r="1057" spans="1:9" s="110" customFormat="1" ht="15">
      <c r="A1057" s="98">
        <v>1049</v>
      </c>
      <c r="B1057" s="812" t="s">
        <v>3609</v>
      </c>
      <c r="C1057" s="812" t="s">
        <v>5178</v>
      </c>
      <c r="D1057" s="813">
        <v>18001068957</v>
      </c>
      <c r="E1057" s="805" t="s">
        <v>828</v>
      </c>
      <c r="F1057" s="805" t="s">
        <v>333</v>
      </c>
      <c r="G1057" s="806">
        <f t="shared" ref="G1057:G1120" si="32">H1057/0.8</f>
        <v>100</v>
      </c>
      <c r="H1057" s="807">
        <v>80</v>
      </c>
      <c r="I1057" s="806">
        <f t="shared" ref="I1057:I1120" si="33">H1057*0.25</f>
        <v>20</v>
      </c>
    </row>
    <row r="1058" spans="1:9" s="110" customFormat="1" ht="15">
      <c r="A1058" s="98">
        <v>1050</v>
      </c>
      <c r="B1058" s="812" t="s">
        <v>1801</v>
      </c>
      <c r="C1058" s="812" t="s">
        <v>5179</v>
      </c>
      <c r="D1058" s="813">
        <v>18001012721</v>
      </c>
      <c r="E1058" s="805" t="s">
        <v>828</v>
      </c>
      <c r="F1058" s="805" t="s">
        <v>333</v>
      </c>
      <c r="G1058" s="806">
        <f t="shared" si="32"/>
        <v>100</v>
      </c>
      <c r="H1058" s="807">
        <v>80</v>
      </c>
      <c r="I1058" s="806">
        <f t="shared" si="33"/>
        <v>20</v>
      </c>
    </row>
    <row r="1059" spans="1:9" s="110" customFormat="1" ht="15">
      <c r="A1059" s="98">
        <v>1051</v>
      </c>
      <c r="B1059" s="812" t="s">
        <v>3579</v>
      </c>
      <c r="C1059" s="812" t="s">
        <v>4141</v>
      </c>
      <c r="D1059" s="813">
        <v>18001066194</v>
      </c>
      <c r="E1059" s="805" t="s">
        <v>828</v>
      </c>
      <c r="F1059" s="805" t="s">
        <v>333</v>
      </c>
      <c r="G1059" s="806">
        <f t="shared" si="32"/>
        <v>100</v>
      </c>
      <c r="H1059" s="807">
        <v>80</v>
      </c>
      <c r="I1059" s="806">
        <f t="shared" si="33"/>
        <v>20</v>
      </c>
    </row>
    <row r="1060" spans="1:9" s="110" customFormat="1" ht="15">
      <c r="A1060" s="98">
        <v>1052</v>
      </c>
      <c r="B1060" s="812" t="s">
        <v>2480</v>
      </c>
      <c r="C1060" s="812" t="s">
        <v>5180</v>
      </c>
      <c r="D1060" s="813">
        <v>18001056263</v>
      </c>
      <c r="E1060" s="805" t="s">
        <v>828</v>
      </c>
      <c r="F1060" s="805" t="s">
        <v>333</v>
      </c>
      <c r="G1060" s="806">
        <f t="shared" si="32"/>
        <v>100</v>
      </c>
      <c r="H1060" s="807">
        <v>80</v>
      </c>
      <c r="I1060" s="806">
        <f t="shared" si="33"/>
        <v>20</v>
      </c>
    </row>
    <row r="1061" spans="1:9" s="110" customFormat="1" ht="15">
      <c r="A1061" s="98">
        <v>1053</v>
      </c>
      <c r="B1061" s="812" t="s">
        <v>5181</v>
      </c>
      <c r="C1061" s="812" t="s">
        <v>4727</v>
      </c>
      <c r="D1061" s="813">
        <v>18001020192</v>
      </c>
      <c r="E1061" s="805" t="s">
        <v>828</v>
      </c>
      <c r="F1061" s="805" t="s">
        <v>333</v>
      </c>
      <c r="G1061" s="806">
        <f t="shared" si="32"/>
        <v>100</v>
      </c>
      <c r="H1061" s="807">
        <v>80</v>
      </c>
      <c r="I1061" s="806">
        <f t="shared" si="33"/>
        <v>20</v>
      </c>
    </row>
    <row r="1062" spans="1:9" s="110" customFormat="1" ht="15">
      <c r="A1062" s="98">
        <v>1054</v>
      </c>
      <c r="B1062" s="812" t="s">
        <v>1011</v>
      </c>
      <c r="C1062" s="812" t="s">
        <v>5182</v>
      </c>
      <c r="D1062" s="813">
        <v>18001019305</v>
      </c>
      <c r="E1062" s="805" t="s">
        <v>828</v>
      </c>
      <c r="F1062" s="805" t="s">
        <v>333</v>
      </c>
      <c r="G1062" s="806">
        <f t="shared" si="32"/>
        <v>100</v>
      </c>
      <c r="H1062" s="807">
        <v>80</v>
      </c>
      <c r="I1062" s="806">
        <f t="shared" si="33"/>
        <v>20</v>
      </c>
    </row>
    <row r="1063" spans="1:9" s="110" customFormat="1" ht="15">
      <c r="A1063" s="98">
        <v>1055</v>
      </c>
      <c r="B1063" s="812" t="s">
        <v>4191</v>
      </c>
      <c r="C1063" s="812" t="s">
        <v>2354</v>
      </c>
      <c r="D1063" s="813">
        <v>18001072456</v>
      </c>
      <c r="E1063" s="805" t="s">
        <v>828</v>
      </c>
      <c r="F1063" s="805" t="s">
        <v>333</v>
      </c>
      <c r="G1063" s="806">
        <f t="shared" si="32"/>
        <v>100</v>
      </c>
      <c r="H1063" s="807">
        <v>80</v>
      </c>
      <c r="I1063" s="806">
        <f t="shared" si="33"/>
        <v>20</v>
      </c>
    </row>
    <row r="1064" spans="1:9" s="110" customFormat="1" ht="15">
      <c r="A1064" s="98">
        <v>1056</v>
      </c>
      <c r="B1064" s="812" t="s">
        <v>1954</v>
      </c>
      <c r="C1064" s="812" t="s">
        <v>1287</v>
      </c>
      <c r="D1064" s="814">
        <v>18001018583</v>
      </c>
      <c r="E1064" s="805" t="s">
        <v>828</v>
      </c>
      <c r="F1064" s="805" t="s">
        <v>333</v>
      </c>
      <c r="G1064" s="806">
        <f t="shared" si="32"/>
        <v>100</v>
      </c>
      <c r="H1064" s="807">
        <v>80</v>
      </c>
      <c r="I1064" s="806">
        <f t="shared" si="33"/>
        <v>20</v>
      </c>
    </row>
    <row r="1065" spans="1:9" s="110" customFormat="1" ht="15">
      <c r="A1065" s="98">
        <v>1057</v>
      </c>
      <c r="B1065" s="812" t="s">
        <v>5183</v>
      </c>
      <c r="C1065" s="812" t="s">
        <v>3023</v>
      </c>
      <c r="D1065" s="813">
        <v>18001006579</v>
      </c>
      <c r="E1065" s="805" t="s">
        <v>828</v>
      </c>
      <c r="F1065" s="805" t="s">
        <v>333</v>
      </c>
      <c r="G1065" s="806">
        <f t="shared" si="32"/>
        <v>100</v>
      </c>
      <c r="H1065" s="807">
        <v>80</v>
      </c>
      <c r="I1065" s="806">
        <f t="shared" si="33"/>
        <v>20</v>
      </c>
    </row>
    <row r="1066" spans="1:9" s="110" customFormat="1" ht="15">
      <c r="A1066" s="98">
        <v>1058</v>
      </c>
      <c r="B1066" s="812" t="s">
        <v>933</v>
      </c>
      <c r="C1066" s="812" t="s">
        <v>3919</v>
      </c>
      <c r="D1066" s="813">
        <v>33001062363</v>
      </c>
      <c r="E1066" s="805" t="s">
        <v>828</v>
      </c>
      <c r="F1066" s="805" t="s">
        <v>333</v>
      </c>
      <c r="G1066" s="806">
        <f t="shared" si="32"/>
        <v>100</v>
      </c>
      <c r="H1066" s="807">
        <v>80</v>
      </c>
      <c r="I1066" s="806">
        <f t="shared" si="33"/>
        <v>20</v>
      </c>
    </row>
    <row r="1067" spans="1:9" s="110" customFormat="1" ht="15">
      <c r="A1067" s="98">
        <v>1059</v>
      </c>
      <c r="B1067" s="812" t="s">
        <v>3471</v>
      </c>
      <c r="C1067" s="812" t="s">
        <v>1287</v>
      </c>
      <c r="D1067" s="813">
        <v>18001065845</v>
      </c>
      <c r="E1067" s="805" t="s">
        <v>828</v>
      </c>
      <c r="F1067" s="805" t="s">
        <v>333</v>
      </c>
      <c r="G1067" s="806">
        <f t="shared" si="32"/>
        <v>100</v>
      </c>
      <c r="H1067" s="807">
        <v>80</v>
      </c>
      <c r="I1067" s="806">
        <f t="shared" si="33"/>
        <v>20</v>
      </c>
    </row>
    <row r="1068" spans="1:9" s="110" customFormat="1" ht="15">
      <c r="A1068" s="98">
        <v>1060</v>
      </c>
      <c r="B1068" s="812" t="s">
        <v>832</v>
      </c>
      <c r="C1068" s="812" t="s">
        <v>4727</v>
      </c>
      <c r="D1068" s="813">
        <v>18001017065</v>
      </c>
      <c r="E1068" s="805" t="s">
        <v>828</v>
      </c>
      <c r="F1068" s="805" t="s">
        <v>333</v>
      </c>
      <c r="G1068" s="806">
        <f t="shared" si="32"/>
        <v>100</v>
      </c>
      <c r="H1068" s="807">
        <v>80</v>
      </c>
      <c r="I1068" s="806">
        <f t="shared" si="33"/>
        <v>20</v>
      </c>
    </row>
    <row r="1069" spans="1:9" s="110" customFormat="1" ht="15">
      <c r="A1069" s="98">
        <v>1061</v>
      </c>
      <c r="B1069" s="812" t="s">
        <v>832</v>
      </c>
      <c r="C1069" s="812" t="s">
        <v>5119</v>
      </c>
      <c r="D1069" s="813">
        <v>18001009859</v>
      </c>
      <c r="E1069" s="805" t="s">
        <v>828</v>
      </c>
      <c r="F1069" s="805" t="s">
        <v>333</v>
      </c>
      <c r="G1069" s="806">
        <f t="shared" si="32"/>
        <v>100</v>
      </c>
      <c r="H1069" s="807">
        <v>80</v>
      </c>
      <c r="I1069" s="806">
        <f t="shared" si="33"/>
        <v>20</v>
      </c>
    </row>
    <row r="1070" spans="1:9" s="110" customFormat="1" ht="15">
      <c r="A1070" s="98">
        <v>1062</v>
      </c>
      <c r="B1070" s="812" t="s">
        <v>3636</v>
      </c>
      <c r="C1070" s="812" t="s">
        <v>5184</v>
      </c>
      <c r="D1070" s="813">
        <v>18001002903</v>
      </c>
      <c r="E1070" s="805" t="s">
        <v>828</v>
      </c>
      <c r="F1070" s="805" t="s">
        <v>333</v>
      </c>
      <c r="G1070" s="806">
        <f t="shared" si="32"/>
        <v>100</v>
      </c>
      <c r="H1070" s="807">
        <v>80</v>
      </c>
      <c r="I1070" s="806">
        <f t="shared" si="33"/>
        <v>20</v>
      </c>
    </row>
    <row r="1071" spans="1:9" s="110" customFormat="1" ht="15">
      <c r="A1071" s="98">
        <v>1063</v>
      </c>
      <c r="B1071" s="812" t="s">
        <v>3623</v>
      </c>
      <c r="C1071" s="812" t="s">
        <v>5185</v>
      </c>
      <c r="D1071" s="814">
        <v>18001003864</v>
      </c>
      <c r="E1071" s="805" t="s">
        <v>828</v>
      </c>
      <c r="F1071" s="805" t="s">
        <v>333</v>
      </c>
      <c r="G1071" s="806">
        <f t="shared" si="32"/>
        <v>100</v>
      </c>
      <c r="H1071" s="807">
        <v>80</v>
      </c>
      <c r="I1071" s="806">
        <f t="shared" si="33"/>
        <v>20</v>
      </c>
    </row>
    <row r="1072" spans="1:9" s="110" customFormat="1" ht="15">
      <c r="A1072" s="98">
        <v>1064</v>
      </c>
      <c r="B1072" s="812" t="s">
        <v>832</v>
      </c>
      <c r="C1072" s="812" t="s">
        <v>5186</v>
      </c>
      <c r="D1072" s="813">
        <v>18001071281</v>
      </c>
      <c r="E1072" s="805" t="s">
        <v>828</v>
      </c>
      <c r="F1072" s="805" t="s">
        <v>333</v>
      </c>
      <c r="G1072" s="806">
        <f t="shared" si="32"/>
        <v>100</v>
      </c>
      <c r="H1072" s="807">
        <v>80</v>
      </c>
      <c r="I1072" s="806">
        <f t="shared" si="33"/>
        <v>20</v>
      </c>
    </row>
    <row r="1073" spans="1:9" s="110" customFormat="1" ht="15">
      <c r="A1073" s="98">
        <v>1065</v>
      </c>
      <c r="B1073" s="812" t="s">
        <v>3671</v>
      </c>
      <c r="C1073" s="812" t="s">
        <v>5187</v>
      </c>
      <c r="D1073" s="813">
        <v>18001044208</v>
      </c>
      <c r="E1073" s="805" t="s">
        <v>828</v>
      </c>
      <c r="F1073" s="805" t="s">
        <v>333</v>
      </c>
      <c r="G1073" s="806">
        <f t="shared" si="32"/>
        <v>100</v>
      </c>
      <c r="H1073" s="807">
        <v>80</v>
      </c>
      <c r="I1073" s="806">
        <f t="shared" si="33"/>
        <v>20</v>
      </c>
    </row>
    <row r="1074" spans="1:9" s="110" customFormat="1" ht="15">
      <c r="A1074" s="98">
        <v>1066</v>
      </c>
      <c r="B1074" s="812" t="s">
        <v>5188</v>
      </c>
      <c r="C1074" s="812" t="s">
        <v>2962</v>
      </c>
      <c r="D1074" s="813">
        <v>18001046911</v>
      </c>
      <c r="E1074" s="805" t="s">
        <v>828</v>
      </c>
      <c r="F1074" s="805" t="s">
        <v>333</v>
      </c>
      <c r="G1074" s="806">
        <f t="shared" si="32"/>
        <v>100</v>
      </c>
      <c r="H1074" s="807">
        <v>80</v>
      </c>
      <c r="I1074" s="806">
        <f t="shared" si="33"/>
        <v>20</v>
      </c>
    </row>
    <row r="1075" spans="1:9" s="110" customFormat="1" ht="15">
      <c r="A1075" s="98">
        <v>1067</v>
      </c>
      <c r="B1075" s="812" t="s">
        <v>884</v>
      </c>
      <c r="C1075" s="812" t="s">
        <v>5178</v>
      </c>
      <c r="D1075" s="813">
        <v>18001068392</v>
      </c>
      <c r="E1075" s="805" t="s">
        <v>828</v>
      </c>
      <c r="F1075" s="805" t="s">
        <v>333</v>
      </c>
      <c r="G1075" s="806">
        <f t="shared" si="32"/>
        <v>100</v>
      </c>
      <c r="H1075" s="807">
        <v>80</v>
      </c>
      <c r="I1075" s="806">
        <f t="shared" si="33"/>
        <v>20</v>
      </c>
    </row>
    <row r="1076" spans="1:9" s="110" customFormat="1" ht="15">
      <c r="A1076" s="98">
        <v>1068</v>
      </c>
      <c r="B1076" s="812" t="s">
        <v>3732</v>
      </c>
      <c r="C1076" s="812" t="s">
        <v>5189</v>
      </c>
      <c r="D1076" s="813">
        <v>18001045787</v>
      </c>
      <c r="E1076" s="805" t="s">
        <v>828</v>
      </c>
      <c r="F1076" s="805" t="s">
        <v>333</v>
      </c>
      <c r="G1076" s="806">
        <f t="shared" si="32"/>
        <v>100</v>
      </c>
      <c r="H1076" s="807">
        <v>80</v>
      </c>
      <c r="I1076" s="806">
        <f t="shared" si="33"/>
        <v>20</v>
      </c>
    </row>
    <row r="1077" spans="1:9" s="110" customFormat="1" ht="15">
      <c r="A1077" s="98">
        <v>1069</v>
      </c>
      <c r="B1077" s="812" t="s">
        <v>5190</v>
      </c>
      <c r="C1077" s="812" t="s">
        <v>5191</v>
      </c>
      <c r="D1077" s="813">
        <v>18001019083</v>
      </c>
      <c r="E1077" s="805" t="s">
        <v>828</v>
      </c>
      <c r="F1077" s="805" t="s">
        <v>333</v>
      </c>
      <c r="G1077" s="806">
        <f t="shared" si="32"/>
        <v>100</v>
      </c>
      <c r="H1077" s="807">
        <v>80</v>
      </c>
      <c r="I1077" s="806">
        <f t="shared" si="33"/>
        <v>20</v>
      </c>
    </row>
    <row r="1078" spans="1:9" s="110" customFormat="1" ht="15">
      <c r="A1078" s="98">
        <v>1070</v>
      </c>
      <c r="B1078" s="812" t="s">
        <v>1163</v>
      </c>
      <c r="C1078" s="812" t="s">
        <v>1048</v>
      </c>
      <c r="D1078" s="813">
        <v>18001022398</v>
      </c>
      <c r="E1078" s="805" t="s">
        <v>828</v>
      </c>
      <c r="F1078" s="805" t="s">
        <v>333</v>
      </c>
      <c r="G1078" s="806">
        <f t="shared" si="32"/>
        <v>100</v>
      </c>
      <c r="H1078" s="807">
        <v>80</v>
      </c>
      <c r="I1078" s="806">
        <f t="shared" si="33"/>
        <v>20</v>
      </c>
    </row>
    <row r="1079" spans="1:9" s="110" customFormat="1" ht="15">
      <c r="A1079" s="98">
        <v>1071</v>
      </c>
      <c r="B1079" s="812" t="s">
        <v>5192</v>
      </c>
      <c r="C1079" s="812" t="s">
        <v>1287</v>
      </c>
      <c r="D1079" s="813">
        <v>18001018887</v>
      </c>
      <c r="E1079" s="805" t="s">
        <v>828</v>
      </c>
      <c r="F1079" s="805" t="s">
        <v>333</v>
      </c>
      <c r="G1079" s="806">
        <f t="shared" si="32"/>
        <v>100</v>
      </c>
      <c r="H1079" s="807">
        <v>80</v>
      </c>
      <c r="I1079" s="806">
        <f t="shared" si="33"/>
        <v>20</v>
      </c>
    </row>
    <row r="1080" spans="1:9" s="110" customFormat="1" ht="15">
      <c r="A1080" s="98">
        <v>1072</v>
      </c>
      <c r="B1080" s="812" t="s">
        <v>3632</v>
      </c>
      <c r="C1080" s="812" t="s">
        <v>5193</v>
      </c>
      <c r="D1080" s="813">
        <v>18001045798</v>
      </c>
      <c r="E1080" s="805" t="s">
        <v>828</v>
      </c>
      <c r="F1080" s="805" t="s">
        <v>333</v>
      </c>
      <c r="G1080" s="806">
        <f t="shared" si="32"/>
        <v>100</v>
      </c>
      <c r="H1080" s="807">
        <v>80</v>
      </c>
      <c r="I1080" s="806">
        <f t="shared" si="33"/>
        <v>20</v>
      </c>
    </row>
    <row r="1081" spans="1:9" s="110" customFormat="1" ht="15">
      <c r="A1081" s="98">
        <v>1073</v>
      </c>
      <c r="B1081" s="812" t="s">
        <v>3402</v>
      </c>
      <c r="C1081" s="812" t="s">
        <v>4042</v>
      </c>
      <c r="D1081" s="813">
        <v>18001020751</v>
      </c>
      <c r="E1081" s="805" t="s">
        <v>828</v>
      </c>
      <c r="F1081" s="805" t="s">
        <v>333</v>
      </c>
      <c r="G1081" s="806">
        <f t="shared" si="32"/>
        <v>100</v>
      </c>
      <c r="H1081" s="807">
        <v>80</v>
      </c>
      <c r="I1081" s="806">
        <f t="shared" si="33"/>
        <v>20</v>
      </c>
    </row>
    <row r="1082" spans="1:9" s="110" customFormat="1" ht="15">
      <c r="A1082" s="98">
        <v>1074</v>
      </c>
      <c r="B1082" s="812" t="s">
        <v>1790</v>
      </c>
      <c r="C1082" s="812" t="s">
        <v>5194</v>
      </c>
      <c r="D1082" s="813">
        <v>18001013325</v>
      </c>
      <c r="E1082" s="805" t="s">
        <v>828</v>
      </c>
      <c r="F1082" s="805" t="s">
        <v>333</v>
      </c>
      <c r="G1082" s="806">
        <f t="shared" si="32"/>
        <v>100</v>
      </c>
      <c r="H1082" s="807">
        <v>80</v>
      </c>
      <c r="I1082" s="806">
        <f t="shared" si="33"/>
        <v>20</v>
      </c>
    </row>
    <row r="1083" spans="1:9" s="110" customFormat="1" ht="15">
      <c r="A1083" s="98">
        <v>1075</v>
      </c>
      <c r="B1083" s="812" t="s">
        <v>3358</v>
      </c>
      <c r="C1083" s="812" t="s">
        <v>1287</v>
      </c>
      <c r="D1083" s="813">
        <v>18001052456</v>
      </c>
      <c r="E1083" s="805" t="s">
        <v>828</v>
      </c>
      <c r="F1083" s="805" t="s">
        <v>333</v>
      </c>
      <c r="G1083" s="806">
        <f t="shared" si="32"/>
        <v>100</v>
      </c>
      <c r="H1083" s="807">
        <v>80</v>
      </c>
      <c r="I1083" s="806">
        <f t="shared" si="33"/>
        <v>20</v>
      </c>
    </row>
    <row r="1084" spans="1:9" s="110" customFormat="1" ht="15">
      <c r="A1084" s="98">
        <v>1076</v>
      </c>
      <c r="B1084" s="812" t="s">
        <v>2592</v>
      </c>
      <c r="C1084" s="812" t="s">
        <v>1557</v>
      </c>
      <c r="D1084" s="813">
        <v>18001053352</v>
      </c>
      <c r="E1084" s="805" t="s">
        <v>828</v>
      </c>
      <c r="F1084" s="805" t="s">
        <v>333</v>
      </c>
      <c r="G1084" s="806">
        <f t="shared" si="32"/>
        <v>100</v>
      </c>
      <c r="H1084" s="807">
        <v>80</v>
      </c>
      <c r="I1084" s="806">
        <f t="shared" si="33"/>
        <v>20</v>
      </c>
    </row>
    <row r="1085" spans="1:9" s="110" customFormat="1" ht="15">
      <c r="A1085" s="98">
        <v>1077</v>
      </c>
      <c r="B1085" s="812" t="s">
        <v>1790</v>
      </c>
      <c r="C1085" s="812" t="s">
        <v>5195</v>
      </c>
      <c r="D1085" s="813">
        <v>18001054077</v>
      </c>
      <c r="E1085" s="805" t="s">
        <v>828</v>
      </c>
      <c r="F1085" s="805" t="s">
        <v>333</v>
      </c>
      <c r="G1085" s="806">
        <f t="shared" si="32"/>
        <v>100</v>
      </c>
      <c r="H1085" s="807">
        <v>80</v>
      </c>
      <c r="I1085" s="806">
        <f t="shared" si="33"/>
        <v>20</v>
      </c>
    </row>
    <row r="1086" spans="1:9" s="110" customFormat="1" ht="15">
      <c r="A1086" s="98">
        <v>1078</v>
      </c>
      <c r="B1086" s="812" t="s">
        <v>5196</v>
      </c>
      <c r="C1086" s="812" t="s">
        <v>1410</v>
      </c>
      <c r="D1086" s="813">
        <v>18001020515</v>
      </c>
      <c r="E1086" s="805" t="s">
        <v>828</v>
      </c>
      <c r="F1086" s="805" t="s">
        <v>333</v>
      </c>
      <c r="G1086" s="806">
        <f t="shared" si="32"/>
        <v>100</v>
      </c>
      <c r="H1086" s="807">
        <v>80</v>
      </c>
      <c r="I1086" s="806">
        <f t="shared" si="33"/>
        <v>20</v>
      </c>
    </row>
    <row r="1087" spans="1:9" s="110" customFormat="1" ht="15">
      <c r="A1087" s="98">
        <v>1079</v>
      </c>
      <c r="B1087" s="812" t="s">
        <v>2600</v>
      </c>
      <c r="C1087" s="812" t="s">
        <v>1287</v>
      </c>
      <c r="D1087" s="813">
        <v>18001057914</v>
      </c>
      <c r="E1087" s="805" t="s">
        <v>828</v>
      </c>
      <c r="F1087" s="805" t="s">
        <v>333</v>
      </c>
      <c r="G1087" s="806">
        <f t="shared" si="32"/>
        <v>100</v>
      </c>
      <c r="H1087" s="807">
        <v>80</v>
      </c>
      <c r="I1087" s="806">
        <f t="shared" si="33"/>
        <v>20</v>
      </c>
    </row>
    <row r="1088" spans="1:9" s="110" customFormat="1" ht="15">
      <c r="A1088" s="98">
        <v>1080</v>
      </c>
      <c r="B1088" s="812" t="s">
        <v>1498</v>
      </c>
      <c r="C1088" s="812" t="s">
        <v>5178</v>
      </c>
      <c r="D1088" s="813">
        <v>18001044433</v>
      </c>
      <c r="E1088" s="805" t="s">
        <v>828</v>
      </c>
      <c r="F1088" s="805" t="s">
        <v>333</v>
      </c>
      <c r="G1088" s="806">
        <f t="shared" si="32"/>
        <v>100</v>
      </c>
      <c r="H1088" s="807">
        <v>80</v>
      </c>
      <c r="I1088" s="806">
        <f t="shared" si="33"/>
        <v>20</v>
      </c>
    </row>
    <row r="1089" spans="1:9" s="110" customFormat="1" ht="15">
      <c r="A1089" s="98">
        <v>1081</v>
      </c>
      <c r="B1089" s="812" t="s">
        <v>551</v>
      </c>
      <c r="C1089" s="812" t="s">
        <v>4089</v>
      </c>
      <c r="D1089" s="813">
        <v>18001014572</v>
      </c>
      <c r="E1089" s="805" t="s">
        <v>828</v>
      </c>
      <c r="F1089" s="805" t="s">
        <v>333</v>
      </c>
      <c r="G1089" s="806">
        <f t="shared" si="32"/>
        <v>100</v>
      </c>
      <c r="H1089" s="807">
        <v>80</v>
      </c>
      <c r="I1089" s="806">
        <f t="shared" si="33"/>
        <v>20</v>
      </c>
    </row>
    <row r="1090" spans="1:9" s="110" customFormat="1" ht="15">
      <c r="A1090" s="98">
        <v>1082</v>
      </c>
      <c r="B1090" s="812" t="s">
        <v>1787</v>
      </c>
      <c r="C1090" s="812" t="s">
        <v>5197</v>
      </c>
      <c r="D1090" s="813">
        <v>18001036335</v>
      </c>
      <c r="E1090" s="805" t="s">
        <v>828</v>
      </c>
      <c r="F1090" s="805" t="s">
        <v>333</v>
      </c>
      <c r="G1090" s="806">
        <f t="shared" si="32"/>
        <v>100</v>
      </c>
      <c r="H1090" s="807">
        <v>80</v>
      </c>
      <c r="I1090" s="806">
        <f t="shared" si="33"/>
        <v>20</v>
      </c>
    </row>
    <row r="1091" spans="1:9" s="110" customFormat="1" ht="15">
      <c r="A1091" s="98">
        <v>1083</v>
      </c>
      <c r="B1091" s="812" t="s">
        <v>3180</v>
      </c>
      <c r="C1091" s="812" t="s">
        <v>1449</v>
      </c>
      <c r="D1091" s="813">
        <v>56001011019</v>
      </c>
      <c r="E1091" s="805" t="s">
        <v>828</v>
      </c>
      <c r="F1091" s="805" t="s">
        <v>333</v>
      </c>
      <c r="G1091" s="806">
        <f t="shared" si="32"/>
        <v>100</v>
      </c>
      <c r="H1091" s="807">
        <v>80</v>
      </c>
      <c r="I1091" s="806">
        <f t="shared" si="33"/>
        <v>20</v>
      </c>
    </row>
    <row r="1092" spans="1:9" s="110" customFormat="1" ht="15">
      <c r="A1092" s="98">
        <v>1084</v>
      </c>
      <c r="B1092" s="812" t="s">
        <v>5198</v>
      </c>
      <c r="C1092" s="812" t="s">
        <v>2018</v>
      </c>
      <c r="D1092" s="813">
        <v>18001060764</v>
      </c>
      <c r="E1092" s="805" t="s">
        <v>828</v>
      </c>
      <c r="F1092" s="805" t="s">
        <v>333</v>
      </c>
      <c r="G1092" s="806">
        <f t="shared" si="32"/>
        <v>100</v>
      </c>
      <c r="H1092" s="807">
        <v>80</v>
      </c>
      <c r="I1092" s="806">
        <f t="shared" si="33"/>
        <v>20</v>
      </c>
    </row>
    <row r="1093" spans="1:9" s="110" customFormat="1" ht="15">
      <c r="A1093" s="98">
        <v>1085</v>
      </c>
      <c r="B1093" s="812" t="s">
        <v>3215</v>
      </c>
      <c r="C1093" s="812" t="s">
        <v>5199</v>
      </c>
      <c r="D1093" s="813">
        <v>18001024067</v>
      </c>
      <c r="E1093" s="805" t="s">
        <v>828</v>
      </c>
      <c r="F1093" s="805" t="s">
        <v>333</v>
      </c>
      <c r="G1093" s="806">
        <f t="shared" si="32"/>
        <v>100</v>
      </c>
      <c r="H1093" s="807">
        <v>80</v>
      </c>
      <c r="I1093" s="806">
        <f t="shared" si="33"/>
        <v>20</v>
      </c>
    </row>
    <row r="1094" spans="1:9" s="110" customFormat="1" ht="15">
      <c r="A1094" s="98">
        <v>1086</v>
      </c>
      <c r="B1094" s="812" t="s">
        <v>3609</v>
      </c>
      <c r="C1094" s="812" t="s">
        <v>5178</v>
      </c>
      <c r="D1094" s="813">
        <v>18001050927</v>
      </c>
      <c r="E1094" s="805" t="s">
        <v>828</v>
      </c>
      <c r="F1094" s="805" t="s">
        <v>333</v>
      </c>
      <c r="G1094" s="806">
        <f t="shared" si="32"/>
        <v>100</v>
      </c>
      <c r="H1094" s="807">
        <v>80</v>
      </c>
      <c r="I1094" s="806">
        <f t="shared" si="33"/>
        <v>20</v>
      </c>
    </row>
    <row r="1095" spans="1:9" s="110" customFormat="1" ht="15">
      <c r="A1095" s="98">
        <v>1087</v>
      </c>
      <c r="B1095" s="812" t="s">
        <v>3645</v>
      </c>
      <c r="C1095" s="812" t="s">
        <v>1381</v>
      </c>
      <c r="D1095" s="813">
        <v>18001072957</v>
      </c>
      <c r="E1095" s="805" t="s">
        <v>828</v>
      </c>
      <c r="F1095" s="805" t="s">
        <v>333</v>
      </c>
      <c r="G1095" s="806">
        <f t="shared" si="32"/>
        <v>100</v>
      </c>
      <c r="H1095" s="807">
        <v>80</v>
      </c>
      <c r="I1095" s="806">
        <f t="shared" si="33"/>
        <v>20</v>
      </c>
    </row>
    <row r="1096" spans="1:9" s="110" customFormat="1" ht="15">
      <c r="A1096" s="98">
        <v>1088</v>
      </c>
      <c r="B1096" s="812" t="s">
        <v>5200</v>
      </c>
      <c r="C1096" s="812" t="s">
        <v>5201</v>
      </c>
      <c r="D1096" s="813">
        <v>18001068843</v>
      </c>
      <c r="E1096" s="805" t="s">
        <v>828</v>
      </c>
      <c r="F1096" s="805" t="s">
        <v>333</v>
      </c>
      <c r="G1096" s="806">
        <f t="shared" si="32"/>
        <v>100</v>
      </c>
      <c r="H1096" s="807">
        <v>80</v>
      </c>
      <c r="I1096" s="806">
        <f t="shared" si="33"/>
        <v>20</v>
      </c>
    </row>
    <row r="1097" spans="1:9" s="110" customFormat="1" ht="15">
      <c r="A1097" s="98">
        <v>1089</v>
      </c>
      <c r="B1097" s="812" t="s">
        <v>2405</v>
      </c>
      <c r="C1097" s="812" t="s">
        <v>1287</v>
      </c>
      <c r="D1097" s="813">
        <v>18001072838</v>
      </c>
      <c r="E1097" s="805" t="s">
        <v>828</v>
      </c>
      <c r="F1097" s="805" t="s">
        <v>333</v>
      </c>
      <c r="G1097" s="806">
        <f t="shared" si="32"/>
        <v>100</v>
      </c>
      <c r="H1097" s="807">
        <v>80</v>
      </c>
      <c r="I1097" s="806">
        <f t="shared" si="33"/>
        <v>20</v>
      </c>
    </row>
    <row r="1098" spans="1:9" s="110" customFormat="1" ht="15">
      <c r="A1098" s="98">
        <v>1090</v>
      </c>
      <c r="B1098" s="812" t="s">
        <v>1801</v>
      </c>
      <c r="C1098" s="812" t="s">
        <v>5202</v>
      </c>
      <c r="D1098" s="813">
        <v>18001069345</v>
      </c>
      <c r="E1098" s="805" t="s">
        <v>828</v>
      </c>
      <c r="F1098" s="805" t="s">
        <v>333</v>
      </c>
      <c r="G1098" s="806">
        <f t="shared" si="32"/>
        <v>100</v>
      </c>
      <c r="H1098" s="807">
        <v>80</v>
      </c>
      <c r="I1098" s="806">
        <f t="shared" si="33"/>
        <v>20</v>
      </c>
    </row>
    <row r="1099" spans="1:9" s="110" customFormat="1" ht="15">
      <c r="A1099" s="98">
        <v>1091</v>
      </c>
      <c r="B1099" s="812" t="s">
        <v>2356</v>
      </c>
      <c r="C1099" s="812" t="s">
        <v>5203</v>
      </c>
      <c r="D1099" s="813">
        <v>18001068752</v>
      </c>
      <c r="E1099" s="805" t="s">
        <v>828</v>
      </c>
      <c r="F1099" s="805" t="s">
        <v>333</v>
      </c>
      <c r="G1099" s="806">
        <f t="shared" si="32"/>
        <v>100</v>
      </c>
      <c r="H1099" s="807">
        <v>80</v>
      </c>
      <c r="I1099" s="806">
        <f t="shared" si="33"/>
        <v>20</v>
      </c>
    </row>
    <row r="1100" spans="1:9" s="110" customFormat="1" ht="15">
      <c r="A1100" s="98">
        <v>1092</v>
      </c>
      <c r="B1100" s="812" t="s">
        <v>5204</v>
      </c>
      <c r="C1100" s="812" t="s">
        <v>5178</v>
      </c>
      <c r="D1100" s="813">
        <v>21001034013</v>
      </c>
      <c r="E1100" s="805" t="s">
        <v>828</v>
      </c>
      <c r="F1100" s="805" t="s">
        <v>333</v>
      </c>
      <c r="G1100" s="806">
        <f t="shared" si="32"/>
        <v>100</v>
      </c>
      <c r="H1100" s="807">
        <v>80</v>
      </c>
      <c r="I1100" s="806">
        <f t="shared" si="33"/>
        <v>20</v>
      </c>
    </row>
    <row r="1101" spans="1:9" s="110" customFormat="1" ht="15">
      <c r="A1101" s="98">
        <v>1093</v>
      </c>
      <c r="B1101" s="812" t="s">
        <v>1561</v>
      </c>
      <c r="C1101" s="812" t="s">
        <v>1039</v>
      </c>
      <c r="D1101" s="813">
        <v>18001059291</v>
      </c>
      <c r="E1101" s="805" t="s">
        <v>828</v>
      </c>
      <c r="F1101" s="805" t="s">
        <v>333</v>
      </c>
      <c r="G1101" s="806">
        <f t="shared" si="32"/>
        <v>100</v>
      </c>
      <c r="H1101" s="807">
        <v>80</v>
      </c>
      <c r="I1101" s="806">
        <f t="shared" si="33"/>
        <v>20</v>
      </c>
    </row>
    <row r="1102" spans="1:9" s="110" customFormat="1" ht="15">
      <c r="A1102" s="98">
        <v>1094</v>
      </c>
      <c r="B1102" s="812" t="s">
        <v>5205</v>
      </c>
      <c r="C1102" s="812" t="s">
        <v>5201</v>
      </c>
      <c r="D1102" s="813">
        <v>18001068839</v>
      </c>
      <c r="E1102" s="805" t="s">
        <v>828</v>
      </c>
      <c r="F1102" s="805" t="s">
        <v>333</v>
      </c>
      <c r="G1102" s="806">
        <f t="shared" si="32"/>
        <v>100</v>
      </c>
      <c r="H1102" s="807">
        <v>80</v>
      </c>
      <c r="I1102" s="806">
        <f t="shared" si="33"/>
        <v>20</v>
      </c>
    </row>
    <row r="1103" spans="1:9" s="110" customFormat="1" ht="15">
      <c r="A1103" s="98">
        <v>1095</v>
      </c>
      <c r="B1103" s="812" t="s">
        <v>5206</v>
      </c>
      <c r="C1103" s="812" t="s">
        <v>5207</v>
      </c>
      <c r="D1103" s="813">
        <v>18001036226</v>
      </c>
      <c r="E1103" s="805" t="s">
        <v>828</v>
      </c>
      <c r="F1103" s="805" t="s">
        <v>333</v>
      </c>
      <c r="G1103" s="806">
        <f t="shared" si="32"/>
        <v>100</v>
      </c>
      <c r="H1103" s="807">
        <v>80</v>
      </c>
      <c r="I1103" s="806">
        <f t="shared" si="33"/>
        <v>20</v>
      </c>
    </row>
    <row r="1104" spans="1:9" s="110" customFormat="1" ht="15">
      <c r="A1104" s="98">
        <v>1096</v>
      </c>
      <c r="B1104" s="812" t="s">
        <v>1752</v>
      </c>
      <c r="C1104" s="812" t="s">
        <v>4089</v>
      </c>
      <c r="D1104" s="813">
        <v>18001068465</v>
      </c>
      <c r="E1104" s="805" t="s">
        <v>828</v>
      </c>
      <c r="F1104" s="805" t="s">
        <v>333</v>
      </c>
      <c r="G1104" s="806">
        <f t="shared" si="32"/>
        <v>100</v>
      </c>
      <c r="H1104" s="807">
        <v>80</v>
      </c>
      <c r="I1104" s="806">
        <f t="shared" si="33"/>
        <v>20</v>
      </c>
    </row>
    <row r="1105" spans="1:9" s="110" customFormat="1" ht="15">
      <c r="A1105" s="98">
        <v>1097</v>
      </c>
      <c r="B1105" s="812" t="s">
        <v>1882</v>
      </c>
      <c r="C1105" s="812" t="s">
        <v>5178</v>
      </c>
      <c r="D1105" s="813">
        <v>18001072786</v>
      </c>
      <c r="E1105" s="805" t="s">
        <v>828</v>
      </c>
      <c r="F1105" s="805" t="s">
        <v>333</v>
      </c>
      <c r="G1105" s="806">
        <f t="shared" si="32"/>
        <v>100</v>
      </c>
      <c r="H1105" s="807">
        <v>80</v>
      </c>
      <c r="I1105" s="806">
        <f t="shared" si="33"/>
        <v>20</v>
      </c>
    </row>
    <row r="1106" spans="1:9" s="110" customFormat="1" ht="15">
      <c r="A1106" s="98">
        <v>1098</v>
      </c>
      <c r="B1106" s="812" t="s">
        <v>3523</v>
      </c>
      <c r="C1106" s="812" t="s">
        <v>1702</v>
      </c>
      <c r="D1106" s="813">
        <v>18001020021</v>
      </c>
      <c r="E1106" s="805" t="s">
        <v>828</v>
      </c>
      <c r="F1106" s="805" t="s">
        <v>333</v>
      </c>
      <c r="G1106" s="806">
        <f t="shared" si="32"/>
        <v>100</v>
      </c>
      <c r="H1106" s="807">
        <v>80</v>
      </c>
      <c r="I1106" s="806">
        <f t="shared" si="33"/>
        <v>20</v>
      </c>
    </row>
    <row r="1107" spans="1:9" s="110" customFormat="1" ht="15">
      <c r="A1107" s="98">
        <v>1099</v>
      </c>
      <c r="B1107" s="803" t="s">
        <v>2674</v>
      </c>
      <c r="C1107" s="803" t="s">
        <v>1383</v>
      </c>
      <c r="D1107" s="804" t="s">
        <v>5208</v>
      </c>
      <c r="E1107" s="805" t="s">
        <v>828</v>
      </c>
      <c r="F1107" s="805" t="s">
        <v>333</v>
      </c>
      <c r="G1107" s="806">
        <f t="shared" si="32"/>
        <v>150</v>
      </c>
      <c r="H1107" s="815">
        <v>120</v>
      </c>
      <c r="I1107" s="806">
        <f t="shared" si="33"/>
        <v>30</v>
      </c>
    </row>
    <row r="1108" spans="1:9" s="110" customFormat="1" ht="15">
      <c r="A1108" s="98">
        <v>1100</v>
      </c>
      <c r="B1108" s="808" t="s">
        <v>997</v>
      </c>
      <c r="C1108" s="808" t="s">
        <v>5243</v>
      </c>
      <c r="D1108" s="809" t="s">
        <v>5209</v>
      </c>
      <c r="E1108" s="805" t="s">
        <v>828</v>
      </c>
      <c r="F1108" s="805" t="s">
        <v>333</v>
      </c>
      <c r="G1108" s="806">
        <f t="shared" si="32"/>
        <v>300</v>
      </c>
      <c r="H1108" s="816">
        <v>240</v>
      </c>
      <c r="I1108" s="806">
        <f t="shared" si="33"/>
        <v>60</v>
      </c>
    </row>
    <row r="1109" spans="1:9" s="110" customFormat="1" ht="15">
      <c r="A1109" s="98">
        <v>1101</v>
      </c>
      <c r="B1109" s="808" t="s">
        <v>1392</v>
      </c>
      <c r="C1109" s="808" t="s">
        <v>2511</v>
      </c>
      <c r="D1109" s="810" t="s">
        <v>5210</v>
      </c>
      <c r="E1109" s="805" t="s">
        <v>828</v>
      </c>
      <c r="F1109" s="805" t="s">
        <v>333</v>
      </c>
      <c r="G1109" s="806">
        <f t="shared" si="32"/>
        <v>300</v>
      </c>
      <c r="H1109" s="816">
        <v>240</v>
      </c>
      <c r="I1109" s="806">
        <f t="shared" si="33"/>
        <v>60</v>
      </c>
    </row>
    <row r="1110" spans="1:9" s="110" customFormat="1" ht="15">
      <c r="A1110" s="98">
        <v>1102</v>
      </c>
      <c r="B1110" s="808" t="s">
        <v>848</v>
      </c>
      <c r="C1110" s="808" t="s">
        <v>5244</v>
      </c>
      <c r="D1110" s="809" t="s">
        <v>5211</v>
      </c>
      <c r="E1110" s="805" t="s">
        <v>828</v>
      </c>
      <c r="F1110" s="805" t="s">
        <v>333</v>
      </c>
      <c r="G1110" s="806">
        <f t="shared" si="32"/>
        <v>300</v>
      </c>
      <c r="H1110" s="816">
        <v>240</v>
      </c>
      <c r="I1110" s="806">
        <f t="shared" si="33"/>
        <v>60</v>
      </c>
    </row>
    <row r="1111" spans="1:9" s="110" customFormat="1" ht="15">
      <c r="A1111" s="98">
        <v>1103</v>
      </c>
      <c r="B1111" s="808" t="s">
        <v>1441</v>
      </c>
      <c r="C1111" s="808" t="s">
        <v>5245</v>
      </c>
      <c r="D1111" s="809" t="s">
        <v>5212</v>
      </c>
      <c r="E1111" s="805" t="s">
        <v>828</v>
      </c>
      <c r="F1111" s="805" t="s">
        <v>333</v>
      </c>
      <c r="G1111" s="806">
        <f t="shared" si="32"/>
        <v>300</v>
      </c>
      <c r="H1111" s="816">
        <v>240</v>
      </c>
      <c r="I1111" s="806">
        <f t="shared" si="33"/>
        <v>60</v>
      </c>
    </row>
    <row r="1112" spans="1:9" s="110" customFormat="1" ht="15">
      <c r="A1112" s="98">
        <v>1104</v>
      </c>
      <c r="B1112" s="808" t="s">
        <v>1994</v>
      </c>
      <c r="C1112" s="808" t="s">
        <v>5246</v>
      </c>
      <c r="D1112" s="809" t="s">
        <v>5213</v>
      </c>
      <c r="E1112" s="805" t="s">
        <v>828</v>
      </c>
      <c r="F1112" s="805" t="s">
        <v>333</v>
      </c>
      <c r="G1112" s="806">
        <f t="shared" si="32"/>
        <v>300</v>
      </c>
      <c r="H1112" s="816">
        <v>240</v>
      </c>
      <c r="I1112" s="806">
        <f t="shared" si="33"/>
        <v>60</v>
      </c>
    </row>
    <row r="1113" spans="1:9" s="110" customFormat="1" ht="15">
      <c r="A1113" s="98">
        <v>1105</v>
      </c>
      <c r="B1113" s="808" t="s">
        <v>3241</v>
      </c>
      <c r="C1113" s="808" t="s">
        <v>5247</v>
      </c>
      <c r="D1113" s="809" t="s">
        <v>5214</v>
      </c>
      <c r="E1113" s="805" t="s">
        <v>828</v>
      </c>
      <c r="F1113" s="805" t="s">
        <v>333</v>
      </c>
      <c r="G1113" s="806">
        <f t="shared" si="32"/>
        <v>300</v>
      </c>
      <c r="H1113" s="816">
        <v>240</v>
      </c>
      <c r="I1113" s="806">
        <f t="shared" si="33"/>
        <v>60</v>
      </c>
    </row>
    <row r="1114" spans="1:9" s="110" customFormat="1" ht="15">
      <c r="A1114" s="98">
        <v>1106</v>
      </c>
      <c r="B1114" s="808" t="s">
        <v>3275</v>
      </c>
      <c r="C1114" s="808" t="s">
        <v>5248</v>
      </c>
      <c r="D1114" s="809" t="s">
        <v>5215</v>
      </c>
      <c r="E1114" s="805" t="s">
        <v>828</v>
      </c>
      <c r="F1114" s="805" t="s">
        <v>333</v>
      </c>
      <c r="G1114" s="806">
        <f t="shared" si="32"/>
        <v>300</v>
      </c>
      <c r="H1114" s="816">
        <v>240</v>
      </c>
      <c r="I1114" s="806">
        <f t="shared" si="33"/>
        <v>60</v>
      </c>
    </row>
    <row r="1115" spans="1:9" s="110" customFormat="1" ht="15">
      <c r="A1115" s="98">
        <v>1107</v>
      </c>
      <c r="B1115" s="808" t="s">
        <v>838</v>
      </c>
      <c r="C1115" s="808" t="s">
        <v>1383</v>
      </c>
      <c r="D1115" s="809" t="s">
        <v>5216</v>
      </c>
      <c r="E1115" s="805" t="s">
        <v>828</v>
      </c>
      <c r="F1115" s="805" t="s">
        <v>333</v>
      </c>
      <c r="G1115" s="806">
        <f t="shared" si="32"/>
        <v>300</v>
      </c>
      <c r="H1115" s="816">
        <v>240</v>
      </c>
      <c r="I1115" s="806">
        <f t="shared" si="33"/>
        <v>60</v>
      </c>
    </row>
    <row r="1116" spans="1:9" s="110" customFormat="1" ht="15">
      <c r="A1116" s="98">
        <v>1108</v>
      </c>
      <c r="B1116" s="808" t="s">
        <v>5249</v>
      </c>
      <c r="C1116" s="808" t="s">
        <v>5250</v>
      </c>
      <c r="D1116" s="809" t="s">
        <v>5217</v>
      </c>
      <c r="E1116" s="805" t="s">
        <v>828</v>
      </c>
      <c r="F1116" s="805" t="s">
        <v>333</v>
      </c>
      <c r="G1116" s="806">
        <f t="shared" si="32"/>
        <v>300</v>
      </c>
      <c r="H1116" s="816">
        <v>240</v>
      </c>
      <c r="I1116" s="806">
        <f t="shared" si="33"/>
        <v>60</v>
      </c>
    </row>
    <row r="1117" spans="1:9" s="110" customFormat="1" ht="15">
      <c r="A1117" s="98">
        <v>1109</v>
      </c>
      <c r="B1117" s="808" t="s">
        <v>859</v>
      </c>
      <c r="C1117" s="808" t="s">
        <v>5251</v>
      </c>
      <c r="D1117" s="809" t="s">
        <v>5218</v>
      </c>
      <c r="E1117" s="805" t="s">
        <v>828</v>
      </c>
      <c r="F1117" s="805" t="s">
        <v>333</v>
      </c>
      <c r="G1117" s="806">
        <f t="shared" si="32"/>
        <v>300</v>
      </c>
      <c r="H1117" s="816">
        <v>240</v>
      </c>
      <c r="I1117" s="806">
        <f t="shared" si="33"/>
        <v>60</v>
      </c>
    </row>
    <row r="1118" spans="1:9" s="110" customFormat="1" ht="15">
      <c r="A1118" s="98">
        <v>1110</v>
      </c>
      <c r="B1118" s="808" t="s">
        <v>4978</v>
      </c>
      <c r="C1118" s="808" t="s">
        <v>4155</v>
      </c>
      <c r="D1118" s="809" t="s">
        <v>5219</v>
      </c>
      <c r="E1118" s="805" t="s">
        <v>828</v>
      </c>
      <c r="F1118" s="805" t="s">
        <v>333</v>
      </c>
      <c r="G1118" s="806">
        <f t="shared" si="32"/>
        <v>300</v>
      </c>
      <c r="H1118" s="816">
        <v>240</v>
      </c>
      <c r="I1118" s="806">
        <f t="shared" si="33"/>
        <v>60</v>
      </c>
    </row>
    <row r="1119" spans="1:9" s="110" customFormat="1" ht="15">
      <c r="A1119" s="98">
        <v>1111</v>
      </c>
      <c r="B1119" s="808" t="s">
        <v>4805</v>
      </c>
      <c r="C1119" s="808" t="s">
        <v>5252</v>
      </c>
      <c r="D1119" s="809" t="s">
        <v>5220</v>
      </c>
      <c r="E1119" s="805" t="s">
        <v>828</v>
      </c>
      <c r="F1119" s="805" t="s">
        <v>333</v>
      </c>
      <c r="G1119" s="806">
        <f t="shared" si="32"/>
        <v>300</v>
      </c>
      <c r="H1119" s="816">
        <v>240</v>
      </c>
      <c r="I1119" s="806">
        <f t="shared" si="33"/>
        <v>60</v>
      </c>
    </row>
    <row r="1120" spans="1:9" s="110" customFormat="1" ht="15">
      <c r="A1120" s="98">
        <v>1112</v>
      </c>
      <c r="B1120" s="808" t="s">
        <v>5253</v>
      </c>
      <c r="C1120" s="808" t="s">
        <v>2079</v>
      </c>
      <c r="D1120" s="809" t="s">
        <v>5221</v>
      </c>
      <c r="E1120" s="805" t="s">
        <v>828</v>
      </c>
      <c r="F1120" s="805" t="s">
        <v>333</v>
      </c>
      <c r="G1120" s="806">
        <f t="shared" si="32"/>
        <v>300</v>
      </c>
      <c r="H1120" s="816">
        <v>240</v>
      </c>
      <c r="I1120" s="806">
        <f t="shared" si="33"/>
        <v>60</v>
      </c>
    </row>
    <row r="1121" spans="1:9" s="110" customFormat="1" ht="15">
      <c r="A1121" s="98">
        <v>1113</v>
      </c>
      <c r="B1121" s="808" t="s">
        <v>2752</v>
      </c>
      <c r="C1121" s="808" t="s">
        <v>5165</v>
      </c>
      <c r="D1121" s="809" t="s">
        <v>5222</v>
      </c>
      <c r="E1121" s="805" t="s">
        <v>828</v>
      </c>
      <c r="F1121" s="805" t="s">
        <v>333</v>
      </c>
      <c r="G1121" s="806">
        <f t="shared" ref="G1121:G1184" si="34">H1121/0.8</f>
        <v>300</v>
      </c>
      <c r="H1121" s="816">
        <v>240</v>
      </c>
      <c r="I1121" s="806">
        <f t="shared" ref="I1121:I1184" si="35">H1121*0.25</f>
        <v>60</v>
      </c>
    </row>
    <row r="1122" spans="1:9" s="110" customFormat="1" ht="15">
      <c r="A1122" s="98">
        <v>1114</v>
      </c>
      <c r="B1122" s="808" t="s">
        <v>2592</v>
      </c>
      <c r="C1122" s="808" t="s">
        <v>1383</v>
      </c>
      <c r="D1122" s="809" t="s">
        <v>5223</v>
      </c>
      <c r="E1122" s="805" t="s">
        <v>828</v>
      </c>
      <c r="F1122" s="805" t="s">
        <v>333</v>
      </c>
      <c r="G1122" s="806">
        <f t="shared" si="34"/>
        <v>300</v>
      </c>
      <c r="H1122" s="816">
        <v>240</v>
      </c>
      <c r="I1122" s="806">
        <f t="shared" si="35"/>
        <v>60</v>
      </c>
    </row>
    <row r="1123" spans="1:9" s="110" customFormat="1" ht="15">
      <c r="A1123" s="98">
        <v>1115</v>
      </c>
      <c r="B1123" s="808" t="s">
        <v>997</v>
      </c>
      <c r="C1123" s="808" t="s">
        <v>5254</v>
      </c>
      <c r="D1123" s="809" t="s">
        <v>5224</v>
      </c>
      <c r="E1123" s="805" t="s">
        <v>828</v>
      </c>
      <c r="F1123" s="805" t="s">
        <v>333</v>
      </c>
      <c r="G1123" s="806">
        <f t="shared" si="34"/>
        <v>300</v>
      </c>
      <c r="H1123" s="816">
        <v>240</v>
      </c>
      <c r="I1123" s="806">
        <f t="shared" si="35"/>
        <v>60</v>
      </c>
    </row>
    <row r="1124" spans="1:9" s="110" customFormat="1" ht="15">
      <c r="A1124" s="98">
        <v>1116</v>
      </c>
      <c r="B1124" s="808" t="s">
        <v>913</v>
      </c>
      <c r="C1124" s="808" t="s">
        <v>5255</v>
      </c>
      <c r="D1124" s="809" t="s">
        <v>5225</v>
      </c>
      <c r="E1124" s="805" t="s">
        <v>828</v>
      </c>
      <c r="F1124" s="805" t="s">
        <v>333</v>
      </c>
      <c r="G1124" s="806">
        <f t="shared" si="34"/>
        <v>300</v>
      </c>
      <c r="H1124" s="816">
        <v>240</v>
      </c>
      <c r="I1124" s="806">
        <f t="shared" si="35"/>
        <v>60</v>
      </c>
    </row>
    <row r="1125" spans="1:9" s="110" customFormat="1" ht="15">
      <c r="A1125" s="98">
        <v>1117</v>
      </c>
      <c r="B1125" s="808" t="s">
        <v>4619</v>
      </c>
      <c r="C1125" s="808" t="s">
        <v>2081</v>
      </c>
      <c r="D1125" s="809" t="s">
        <v>5226</v>
      </c>
      <c r="E1125" s="805" t="s">
        <v>828</v>
      </c>
      <c r="F1125" s="805" t="s">
        <v>333</v>
      </c>
      <c r="G1125" s="806">
        <f t="shared" si="34"/>
        <v>300</v>
      </c>
      <c r="H1125" s="816">
        <v>240</v>
      </c>
      <c r="I1125" s="806">
        <f t="shared" si="35"/>
        <v>60</v>
      </c>
    </row>
    <row r="1126" spans="1:9" s="110" customFormat="1" ht="15">
      <c r="A1126" s="98">
        <v>1118</v>
      </c>
      <c r="B1126" s="808" t="s">
        <v>3853</v>
      </c>
      <c r="C1126" s="808" t="s">
        <v>2699</v>
      </c>
      <c r="D1126" s="809" t="s">
        <v>5227</v>
      </c>
      <c r="E1126" s="805" t="s">
        <v>828</v>
      </c>
      <c r="F1126" s="805" t="s">
        <v>333</v>
      </c>
      <c r="G1126" s="806">
        <f t="shared" si="34"/>
        <v>200</v>
      </c>
      <c r="H1126" s="816">
        <v>160</v>
      </c>
      <c r="I1126" s="806">
        <f t="shared" si="35"/>
        <v>40</v>
      </c>
    </row>
    <row r="1127" spans="1:9" s="110" customFormat="1" ht="15">
      <c r="A1127" s="98">
        <v>1119</v>
      </c>
      <c r="B1127" s="808" t="s">
        <v>1301</v>
      </c>
      <c r="C1127" s="808" t="s">
        <v>1774</v>
      </c>
      <c r="D1127" s="809" t="s">
        <v>5228</v>
      </c>
      <c r="E1127" s="805" t="s">
        <v>828</v>
      </c>
      <c r="F1127" s="805" t="s">
        <v>333</v>
      </c>
      <c r="G1127" s="806">
        <f t="shared" si="34"/>
        <v>100</v>
      </c>
      <c r="H1127" s="816">
        <v>80</v>
      </c>
      <c r="I1127" s="806">
        <f t="shared" si="35"/>
        <v>20</v>
      </c>
    </row>
    <row r="1128" spans="1:9" s="110" customFormat="1" ht="15">
      <c r="A1128" s="98">
        <v>1120</v>
      </c>
      <c r="B1128" s="808" t="s">
        <v>965</v>
      </c>
      <c r="C1128" s="808" t="s">
        <v>1738</v>
      </c>
      <c r="D1128" s="809" t="s">
        <v>5229</v>
      </c>
      <c r="E1128" s="805" t="s">
        <v>828</v>
      </c>
      <c r="F1128" s="805" t="s">
        <v>333</v>
      </c>
      <c r="G1128" s="806">
        <f t="shared" si="34"/>
        <v>100</v>
      </c>
      <c r="H1128" s="816">
        <v>80</v>
      </c>
      <c r="I1128" s="806">
        <f t="shared" si="35"/>
        <v>20</v>
      </c>
    </row>
    <row r="1129" spans="1:9" s="110" customFormat="1" ht="15">
      <c r="A1129" s="98">
        <v>1121</v>
      </c>
      <c r="B1129" s="817" t="s">
        <v>2701</v>
      </c>
      <c r="C1129" s="817" t="s">
        <v>5256</v>
      </c>
      <c r="D1129" s="809" t="s">
        <v>5230</v>
      </c>
      <c r="E1129" s="805" t="s">
        <v>828</v>
      </c>
      <c r="F1129" s="805" t="s">
        <v>333</v>
      </c>
      <c r="G1129" s="806">
        <f t="shared" si="34"/>
        <v>100</v>
      </c>
      <c r="H1129" s="816">
        <v>80</v>
      </c>
      <c r="I1129" s="806">
        <f t="shared" si="35"/>
        <v>20</v>
      </c>
    </row>
    <row r="1130" spans="1:9" s="110" customFormat="1" ht="15">
      <c r="A1130" s="98">
        <v>1122</v>
      </c>
      <c r="B1130" s="808" t="s">
        <v>3190</v>
      </c>
      <c r="C1130" s="808" t="s">
        <v>1774</v>
      </c>
      <c r="D1130" s="809" t="s">
        <v>5231</v>
      </c>
      <c r="E1130" s="805" t="s">
        <v>828</v>
      </c>
      <c r="F1130" s="805" t="s">
        <v>333</v>
      </c>
      <c r="G1130" s="806">
        <f t="shared" si="34"/>
        <v>100</v>
      </c>
      <c r="H1130" s="816">
        <v>80</v>
      </c>
      <c r="I1130" s="806">
        <f t="shared" si="35"/>
        <v>20</v>
      </c>
    </row>
    <row r="1131" spans="1:9" s="110" customFormat="1" ht="15">
      <c r="A1131" s="98">
        <v>1123</v>
      </c>
      <c r="B1131" s="808" t="s">
        <v>965</v>
      </c>
      <c r="C1131" s="808" t="s">
        <v>2789</v>
      </c>
      <c r="D1131" s="809" t="s">
        <v>5232</v>
      </c>
      <c r="E1131" s="805" t="s">
        <v>828</v>
      </c>
      <c r="F1131" s="805" t="s">
        <v>333</v>
      </c>
      <c r="G1131" s="806">
        <f t="shared" si="34"/>
        <v>100</v>
      </c>
      <c r="H1131" s="816">
        <v>80</v>
      </c>
      <c r="I1131" s="806">
        <f t="shared" si="35"/>
        <v>20</v>
      </c>
    </row>
    <row r="1132" spans="1:9" s="110" customFormat="1" ht="15">
      <c r="A1132" s="98">
        <v>1124</v>
      </c>
      <c r="B1132" s="808" t="s">
        <v>1561</v>
      </c>
      <c r="C1132" s="808" t="s">
        <v>3299</v>
      </c>
      <c r="D1132" s="810" t="s">
        <v>5233</v>
      </c>
      <c r="E1132" s="805" t="s">
        <v>828</v>
      </c>
      <c r="F1132" s="805" t="s">
        <v>333</v>
      </c>
      <c r="G1132" s="806">
        <f t="shared" si="34"/>
        <v>100</v>
      </c>
      <c r="H1132" s="816">
        <v>80</v>
      </c>
      <c r="I1132" s="806">
        <f t="shared" si="35"/>
        <v>20</v>
      </c>
    </row>
    <row r="1133" spans="1:9" s="110" customFormat="1" ht="15">
      <c r="A1133" s="98">
        <v>1125</v>
      </c>
      <c r="B1133" s="808" t="s">
        <v>1348</v>
      </c>
      <c r="C1133" s="808" t="s">
        <v>5257</v>
      </c>
      <c r="D1133" s="809" t="s">
        <v>5234</v>
      </c>
      <c r="E1133" s="805" t="s">
        <v>828</v>
      </c>
      <c r="F1133" s="805" t="s">
        <v>333</v>
      </c>
      <c r="G1133" s="806">
        <f t="shared" si="34"/>
        <v>100</v>
      </c>
      <c r="H1133" s="816">
        <v>80</v>
      </c>
      <c r="I1133" s="806">
        <f t="shared" si="35"/>
        <v>20</v>
      </c>
    </row>
    <row r="1134" spans="1:9" s="110" customFormat="1" ht="15">
      <c r="A1134" s="98">
        <v>1126</v>
      </c>
      <c r="B1134" s="808" t="s">
        <v>5258</v>
      </c>
      <c r="C1134" s="808" t="s">
        <v>5259</v>
      </c>
      <c r="D1134" s="809" t="s">
        <v>5235</v>
      </c>
      <c r="E1134" s="805" t="s">
        <v>828</v>
      </c>
      <c r="F1134" s="805" t="s">
        <v>333</v>
      </c>
      <c r="G1134" s="806">
        <f t="shared" si="34"/>
        <v>100</v>
      </c>
      <c r="H1134" s="816">
        <v>80</v>
      </c>
      <c r="I1134" s="806">
        <f t="shared" si="35"/>
        <v>20</v>
      </c>
    </row>
    <row r="1135" spans="1:9" s="110" customFormat="1" ht="15">
      <c r="A1135" s="98">
        <v>1127</v>
      </c>
      <c r="B1135" s="808" t="s">
        <v>1237</v>
      </c>
      <c r="C1135" s="808" t="s">
        <v>1383</v>
      </c>
      <c r="D1135" s="809" t="s">
        <v>5236</v>
      </c>
      <c r="E1135" s="805" t="s">
        <v>828</v>
      </c>
      <c r="F1135" s="805" t="s">
        <v>333</v>
      </c>
      <c r="G1135" s="806">
        <f t="shared" si="34"/>
        <v>100</v>
      </c>
      <c r="H1135" s="816">
        <v>80</v>
      </c>
      <c r="I1135" s="806">
        <f t="shared" si="35"/>
        <v>20</v>
      </c>
    </row>
    <row r="1136" spans="1:9" s="110" customFormat="1" ht="15">
      <c r="A1136" s="98">
        <v>1128</v>
      </c>
      <c r="B1136" s="808" t="s">
        <v>965</v>
      </c>
      <c r="C1136" s="808" t="s">
        <v>5260</v>
      </c>
      <c r="D1136" s="809" t="s">
        <v>5237</v>
      </c>
      <c r="E1136" s="805" t="s">
        <v>828</v>
      </c>
      <c r="F1136" s="805" t="s">
        <v>333</v>
      </c>
      <c r="G1136" s="806">
        <f t="shared" si="34"/>
        <v>100</v>
      </c>
      <c r="H1136" s="816">
        <v>80</v>
      </c>
      <c r="I1136" s="806">
        <f t="shared" si="35"/>
        <v>20</v>
      </c>
    </row>
    <row r="1137" spans="1:9" s="110" customFormat="1" ht="15">
      <c r="A1137" s="98">
        <v>1129</v>
      </c>
      <c r="B1137" s="808" t="s">
        <v>2951</v>
      </c>
      <c r="C1137" s="808" t="s">
        <v>5261</v>
      </c>
      <c r="D1137" s="809" t="s">
        <v>5238</v>
      </c>
      <c r="E1137" s="805" t="s">
        <v>828</v>
      </c>
      <c r="F1137" s="805" t="s">
        <v>333</v>
      </c>
      <c r="G1137" s="806">
        <f t="shared" si="34"/>
        <v>100</v>
      </c>
      <c r="H1137" s="816">
        <v>80</v>
      </c>
      <c r="I1137" s="806">
        <f t="shared" si="35"/>
        <v>20</v>
      </c>
    </row>
    <row r="1138" spans="1:9" s="110" customFormat="1" ht="15">
      <c r="A1138" s="98">
        <v>1130</v>
      </c>
      <c r="B1138" s="808" t="s">
        <v>949</v>
      </c>
      <c r="C1138" s="808" t="s">
        <v>2079</v>
      </c>
      <c r="D1138" s="809" t="s">
        <v>5239</v>
      </c>
      <c r="E1138" s="805" t="s">
        <v>828</v>
      </c>
      <c r="F1138" s="805" t="s">
        <v>333</v>
      </c>
      <c r="G1138" s="806">
        <f t="shared" si="34"/>
        <v>100</v>
      </c>
      <c r="H1138" s="816">
        <v>80</v>
      </c>
      <c r="I1138" s="806">
        <f t="shared" si="35"/>
        <v>20</v>
      </c>
    </row>
    <row r="1139" spans="1:9" s="110" customFormat="1" ht="15">
      <c r="A1139" s="98">
        <v>1131</v>
      </c>
      <c r="B1139" s="808" t="s">
        <v>3859</v>
      </c>
      <c r="C1139" s="808" t="s">
        <v>5256</v>
      </c>
      <c r="D1139" s="809" t="s">
        <v>5240</v>
      </c>
      <c r="E1139" s="805" t="s">
        <v>828</v>
      </c>
      <c r="F1139" s="805" t="s">
        <v>333</v>
      </c>
      <c r="G1139" s="806">
        <f t="shared" si="34"/>
        <v>100</v>
      </c>
      <c r="H1139" s="816">
        <v>80</v>
      </c>
      <c r="I1139" s="806">
        <f t="shared" si="35"/>
        <v>20</v>
      </c>
    </row>
    <row r="1140" spans="1:9" s="110" customFormat="1" ht="15">
      <c r="A1140" s="98">
        <v>1132</v>
      </c>
      <c r="B1140" s="808" t="s">
        <v>997</v>
      </c>
      <c r="C1140" s="808" t="s">
        <v>5262</v>
      </c>
      <c r="D1140" s="809" t="s">
        <v>5241</v>
      </c>
      <c r="E1140" s="805" t="s">
        <v>828</v>
      </c>
      <c r="F1140" s="805" t="s">
        <v>333</v>
      </c>
      <c r="G1140" s="806">
        <f t="shared" si="34"/>
        <v>100</v>
      </c>
      <c r="H1140" s="816">
        <v>80</v>
      </c>
      <c r="I1140" s="806">
        <f t="shared" si="35"/>
        <v>20</v>
      </c>
    </row>
    <row r="1141" spans="1:9" s="110" customFormat="1" ht="15">
      <c r="A1141" s="98">
        <v>1133</v>
      </c>
      <c r="B1141" s="811" t="s">
        <v>832</v>
      </c>
      <c r="C1141" s="811" t="s">
        <v>4665</v>
      </c>
      <c r="D1141" s="818" t="s">
        <v>5242</v>
      </c>
      <c r="E1141" s="805" t="s">
        <v>828</v>
      </c>
      <c r="F1141" s="805" t="s">
        <v>333</v>
      </c>
      <c r="G1141" s="806">
        <f t="shared" si="34"/>
        <v>150</v>
      </c>
      <c r="H1141" s="816">
        <v>120</v>
      </c>
      <c r="I1141" s="806">
        <f t="shared" si="35"/>
        <v>30</v>
      </c>
    </row>
    <row r="1142" spans="1:9" s="110" customFormat="1" ht="15">
      <c r="A1142" s="98">
        <v>1134</v>
      </c>
      <c r="B1142" s="819" t="s">
        <v>2977</v>
      </c>
      <c r="C1142" s="819" t="s">
        <v>5265</v>
      </c>
      <c r="D1142" s="820" t="s">
        <v>5263</v>
      </c>
      <c r="E1142" s="805" t="s">
        <v>828</v>
      </c>
      <c r="F1142" s="805" t="s">
        <v>333</v>
      </c>
      <c r="G1142" s="806">
        <f t="shared" si="34"/>
        <v>150</v>
      </c>
      <c r="H1142" s="807">
        <v>120</v>
      </c>
      <c r="I1142" s="806">
        <f t="shared" si="35"/>
        <v>30</v>
      </c>
    </row>
    <row r="1143" spans="1:9" s="110" customFormat="1" ht="15">
      <c r="A1143" s="98">
        <v>1135</v>
      </c>
      <c r="B1143" s="819" t="s">
        <v>3380</v>
      </c>
      <c r="C1143" s="819" t="s">
        <v>2792</v>
      </c>
      <c r="D1143" s="820">
        <v>56001007387</v>
      </c>
      <c r="E1143" s="805" t="s">
        <v>828</v>
      </c>
      <c r="F1143" s="805" t="s">
        <v>333</v>
      </c>
      <c r="G1143" s="806">
        <f t="shared" si="34"/>
        <v>100</v>
      </c>
      <c r="H1143" s="807">
        <v>80</v>
      </c>
      <c r="I1143" s="806">
        <f t="shared" si="35"/>
        <v>20</v>
      </c>
    </row>
    <row r="1144" spans="1:9" s="110" customFormat="1" ht="15">
      <c r="A1144" s="98">
        <v>1136</v>
      </c>
      <c r="B1144" s="819" t="s">
        <v>1090</v>
      </c>
      <c r="C1144" s="819" t="s">
        <v>5111</v>
      </c>
      <c r="D1144" s="820">
        <v>56001003029</v>
      </c>
      <c r="E1144" s="805" t="s">
        <v>828</v>
      </c>
      <c r="F1144" s="805" t="s">
        <v>333</v>
      </c>
      <c r="G1144" s="806">
        <f t="shared" si="34"/>
        <v>100</v>
      </c>
      <c r="H1144" s="807">
        <v>80</v>
      </c>
      <c r="I1144" s="806">
        <f t="shared" si="35"/>
        <v>20</v>
      </c>
    </row>
    <row r="1145" spans="1:9" s="110" customFormat="1" ht="15">
      <c r="A1145" s="98">
        <v>1137</v>
      </c>
      <c r="B1145" s="819" t="s">
        <v>551</v>
      </c>
      <c r="C1145" s="821" t="s">
        <v>5266</v>
      </c>
      <c r="D1145" s="820">
        <v>56001006129</v>
      </c>
      <c r="E1145" s="805" t="s">
        <v>828</v>
      </c>
      <c r="F1145" s="805" t="s">
        <v>333</v>
      </c>
      <c r="G1145" s="806">
        <f t="shared" si="34"/>
        <v>100</v>
      </c>
      <c r="H1145" s="807">
        <v>80</v>
      </c>
      <c r="I1145" s="806">
        <f t="shared" si="35"/>
        <v>20</v>
      </c>
    </row>
    <row r="1146" spans="1:9" s="110" customFormat="1" ht="15">
      <c r="A1146" s="98">
        <v>1138</v>
      </c>
      <c r="B1146" s="819" t="s">
        <v>3669</v>
      </c>
      <c r="C1146" s="819" t="s">
        <v>2962</v>
      </c>
      <c r="D1146" s="820">
        <v>18001011054</v>
      </c>
      <c r="E1146" s="805" t="s">
        <v>828</v>
      </c>
      <c r="F1146" s="805" t="s">
        <v>333</v>
      </c>
      <c r="G1146" s="806">
        <f t="shared" si="34"/>
        <v>100</v>
      </c>
      <c r="H1146" s="807">
        <v>80</v>
      </c>
      <c r="I1146" s="806">
        <f t="shared" si="35"/>
        <v>20</v>
      </c>
    </row>
    <row r="1147" spans="1:9" s="110" customFormat="1" ht="15">
      <c r="A1147" s="98">
        <v>1139</v>
      </c>
      <c r="B1147" s="819" t="s">
        <v>3569</v>
      </c>
      <c r="C1147" s="819" t="s">
        <v>3003</v>
      </c>
      <c r="D1147" s="820">
        <v>56001008981</v>
      </c>
      <c r="E1147" s="805" t="s">
        <v>828</v>
      </c>
      <c r="F1147" s="805" t="s">
        <v>333</v>
      </c>
      <c r="G1147" s="806">
        <f t="shared" si="34"/>
        <v>100</v>
      </c>
      <c r="H1147" s="807">
        <v>80</v>
      </c>
      <c r="I1147" s="806">
        <f t="shared" si="35"/>
        <v>20</v>
      </c>
    </row>
    <row r="1148" spans="1:9" s="110" customFormat="1" ht="15">
      <c r="A1148" s="98">
        <v>1140</v>
      </c>
      <c r="B1148" s="819" t="s">
        <v>2398</v>
      </c>
      <c r="C1148" s="819" t="s">
        <v>4139</v>
      </c>
      <c r="D1148" s="820">
        <v>56001002690</v>
      </c>
      <c r="E1148" s="805" t="s">
        <v>828</v>
      </c>
      <c r="F1148" s="805" t="s">
        <v>333</v>
      </c>
      <c r="G1148" s="806">
        <f t="shared" si="34"/>
        <v>100</v>
      </c>
      <c r="H1148" s="807">
        <v>80</v>
      </c>
      <c r="I1148" s="806">
        <f t="shared" si="35"/>
        <v>20</v>
      </c>
    </row>
    <row r="1149" spans="1:9" s="110" customFormat="1" ht="15">
      <c r="A1149" s="98">
        <v>1141</v>
      </c>
      <c r="B1149" s="819" t="s">
        <v>1752</v>
      </c>
      <c r="C1149" s="819" t="s">
        <v>1892</v>
      </c>
      <c r="D1149" s="820">
        <v>56001024332</v>
      </c>
      <c r="E1149" s="805" t="s">
        <v>828</v>
      </c>
      <c r="F1149" s="805" t="s">
        <v>333</v>
      </c>
      <c r="G1149" s="806">
        <f t="shared" si="34"/>
        <v>100</v>
      </c>
      <c r="H1149" s="807">
        <v>80</v>
      </c>
      <c r="I1149" s="806">
        <f t="shared" si="35"/>
        <v>20</v>
      </c>
    </row>
    <row r="1150" spans="1:9" s="110" customFormat="1" ht="15">
      <c r="A1150" s="98">
        <v>1142</v>
      </c>
      <c r="B1150" s="819" t="s">
        <v>2253</v>
      </c>
      <c r="C1150" s="819" t="s">
        <v>3428</v>
      </c>
      <c r="D1150" s="820">
        <v>56001017367</v>
      </c>
      <c r="E1150" s="805" t="s">
        <v>828</v>
      </c>
      <c r="F1150" s="805" t="s">
        <v>333</v>
      </c>
      <c r="G1150" s="806">
        <f t="shared" si="34"/>
        <v>100</v>
      </c>
      <c r="H1150" s="807">
        <v>80</v>
      </c>
      <c r="I1150" s="806">
        <f t="shared" si="35"/>
        <v>20</v>
      </c>
    </row>
    <row r="1151" spans="1:9" s="110" customFormat="1" ht="15">
      <c r="A1151" s="98">
        <v>1143</v>
      </c>
      <c r="B1151" s="819" t="s">
        <v>5267</v>
      </c>
      <c r="C1151" s="819" t="s">
        <v>5268</v>
      </c>
      <c r="D1151" s="820">
        <v>56001004186</v>
      </c>
      <c r="E1151" s="805" t="s">
        <v>828</v>
      </c>
      <c r="F1151" s="805" t="s">
        <v>333</v>
      </c>
      <c r="G1151" s="806">
        <f t="shared" si="34"/>
        <v>100</v>
      </c>
      <c r="H1151" s="807">
        <v>80</v>
      </c>
      <c r="I1151" s="806">
        <f t="shared" si="35"/>
        <v>20</v>
      </c>
    </row>
    <row r="1152" spans="1:9" s="110" customFormat="1" ht="15">
      <c r="A1152" s="98">
        <v>1144</v>
      </c>
      <c r="B1152" s="819" t="s">
        <v>913</v>
      </c>
      <c r="C1152" s="819" t="s">
        <v>1173</v>
      </c>
      <c r="D1152" s="820">
        <v>37001019096</v>
      </c>
      <c r="E1152" s="805" t="s">
        <v>828</v>
      </c>
      <c r="F1152" s="805" t="s">
        <v>333</v>
      </c>
      <c r="G1152" s="806">
        <f t="shared" si="34"/>
        <v>100</v>
      </c>
      <c r="H1152" s="807">
        <v>80</v>
      </c>
      <c r="I1152" s="806">
        <f t="shared" si="35"/>
        <v>20</v>
      </c>
    </row>
    <row r="1153" spans="1:9" s="110" customFormat="1" ht="15">
      <c r="A1153" s="98">
        <v>1145</v>
      </c>
      <c r="B1153" s="819" t="s">
        <v>3510</v>
      </c>
      <c r="C1153" s="819" t="s">
        <v>5269</v>
      </c>
      <c r="D1153" s="820">
        <v>56001025431</v>
      </c>
      <c r="E1153" s="805" t="s">
        <v>828</v>
      </c>
      <c r="F1153" s="805" t="s">
        <v>333</v>
      </c>
      <c r="G1153" s="806">
        <f t="shared" si="34"/>
        <v>100</v>
      </c>
      <c r="H1153" s="807">
        <v>80</v>
      </c>
      <c r="I1153" s="806">
        <f t="shared" si="35"/>
        <v>20</v>
      </c>
    </row>
    <row r="1154" spans="1:9" s="110" customFormat="1" ht="15">
      <c r="A1154" s="98">
        <v>1146</v>
      </c>
      <c r="B1154" s="819" t="s">
        <v>952</v>
      </c>
      <c r="C1154" s="821" t="s">
        <v>888</v>
      </c>
      <c r="D1154" s="820">
        <v>56001006166</v>
      </c>
      <c r="E1154" s="805" t="s">
        <v>828</v>
      </c>
      <c r="F1154" s="805" t="s">
        <v>333</v>
      </c>
      <c r="G1154" s="806">
        <f t="shared" si="34"/>
        <v>100</v>
      </c>
      <c r="H1154" s="807">
        <v>80</v>
      </c>
      <c r="I1154" s="806">
        <f t="shared" si="35"/>
        <v>20</v>
      </c>
    </row>
    <row r="1155" spans="1:9" s="110" customFormat="1" ht="15">
      <c r="A1155" s="98">
        <v>1147</v>
      </c>
      <c r="B1155" s="819" t="s">
        <v>5270</v>
      </c>
      <c r="C1155" s="819" t="s">
        <v>5113</v>
      </c>
      <c r="D1155" s="820">
        <v>56001017570</v>
      </c>
      <c r="E1155" s="805" t="s">
        <v>828</v>
      </c>
      <c r="F1155" s="805" t="s">
        <v>333</v>
      </c>
      <c r="G1155" s="806">
        <f t="shared" si="34"/>
        <v>100</v>
      </c>
      <c r="H1155" s="807">
        <v>80</v>
      </c>
      <c r="I1155" s="806">
        <f t="shared" si="35"/>
        <v>20</v>
      </c>
    </row>
    <row r="1156" spans="1:9" s="110" customFormat="1" ht="15">
      <c r="A1156" s="98">
        <v>1148</v>
      </c>
      <c r="B1156" s="819" t="s">
        <v>3348</v>
      </c>
      <c r="C1156" s="819" t="s">
        <v>5271</v>
      </c>
      <c r="D1156" s="820">
        <v>59001037185</v>
      </c>
      <c r="E1156" s="805" t="s">
        <v>828</v>
      </c>
      <c r="F1156" s="805" t="s">
        <v>333</v>
      </c>
      <c r="G1156" s="806">
        <f t="shared" si="34"/>
        <v>100</v>
      </c>
      <c r="H1156" s="807">
        <v>80</v>
      </c>
      <c r="I1156" s="806">
        <f t="shared" si="35"/>
        <v>20</v>
      </c>
    </row>
    <row r="1157" spans="1:9" s="110" customFormat="1" ht="15">
      <c r="A1157" s="98">
        <v>1149</v>
      </c>
      <c r="B1157" s="819" t="s">
        <v>1752</v>
      </c>
      <c r="C1157" s="819" t="s">
        <v>3003</v>
      </c>
      <c r="D1157" s="820">
        <v>56001020683</v>
      </c>
      <c r="E1157" s="805" t="s">
        <v>828</v>
      </c>
      <c r="F1157" s="805" t="s">
        <v>333</v>
      </c>
      <c r="G1157" s="806">
        <f t="shared" si="34"/>
        <v>100</v>
      </c>
      <c r="H1157" s="807">
        <v>80</v>
      </c>
      <c r="I1157" s="806">
        <f t="shared" si="35"/>
        <v>20</v>
      </c>
    </row>
    <row r="1158" spans="1:9" s="110" customFormat="1" ht="15">
      <c r="A1158" s="98">
        <v>1150</v>
      </c>
      <c r="B1158" s="819" t="s">
        <v>1045</v>
      </c>
      <c r="C1158" s="819" t="s">
        <v>5272</v>
      </c>
      <c r="D1158" s="820">
        <v>41001002818</v>
      </c>
      <c r="E1158" s="805" t="s">
        <v>828</v>
      </c>
      <c r="F1158" s="805" t="s">
        <v>333</v>
      </c>
      <c r="G1158" s="806">
        <f t="shared" si="34"/>
        <v>100</v>
      </c>
      <c r="H1158" s="807">
        <v>80</v>
      </c>
      <c r="I1158" s="806">
        <f t="shared" si="35"/>
        <v>20</v>
      </c>
    </row>
    <row r="1159" spans="1:9" s="110" customFormat="1" ht="15">
      <c r="A1159" s="98">
        <v>1151</v>
      </c>
      <c r="B1159" s="821" t="s">
        <v>3455</v>
      </c>
      <c r="C1159" s="819" t="s">
        <v>2892</v>
      </c>
      <c r="D1159" s="820">
        <v>56001006284</v>
      </c>
      <c r="E1159" s="805" t="s">
        <v>828</v>
      </c>
      <c r="F1159" s="805" t="s">
        <v>333</v>
      </c>
      <c r="G1159" s="806">
        <f t="shared" si="34"/>
        <v>100</v>
      </c>
      <c r="H1159" s="807">
        <v>80</v>
      </c>
      <c r="I1159" s="806">
        <f t="shared" si="35"/>
        <v>20</v>
      </c>
    </row>
    <row r="1160" spans="1:9" s="110" customFormat="1" ht="15">
      <c r="A1160" s="98">
        <v>1152</v>
      </c>
      <c r="B1160" s="819" t="s">
        <v>5273</v>
      </c>
      <c r="C1160" s="819" t="s">
        <v>1449</v>
      </c>
      <c r="D1160" s="820">
        <v>56001017538</v>
      </c>
      <c r="E1160" s="805" t="s">
        <v>828</v>
      </c>
      <c r="F1160" s="805" t="s">
        <v>333</v>
      </c>
      <c r="G1160" s="806">
        <f t="shared" si="34"/>
        <v>100</v>
      </c>
      <c r="H1160" s="807">
        <v>80</v>
      </c>
      <c r="I1160" s="806">
        <f t="shared" si="35"/>
        <v>20</v>
      </c>
    </row>
    <row r="1161" spans="1:9" s="110" customFormat="1" ht="15">
      <c r="A1161" s="98">
        <v>1153</v>
      </c>
      <c r="B1161" s="819" t="s">
        <v>832</v>
      </c>
      <c r="C1161" s="819" t="s">
        <v>5274</v>
      </c>
      <c r="D1161" s="820">
        <v>56001003758</v>
      </c>
      <c r="E1161" s="805" t="s">
        <v>828</v>
      </c>
      <c r="F1161" s="805" t="s">
        <v>333</v>
      </c>
      <c r="G1161" s="806">
        <f t="shared" si="34"/>
        <v>100</v>
      </c>
      <c r="H1161" s="807">
        <v>80</v>
      </c>
      <c r="I1161" s="806">
        <f t="shared" si="35"/>
        <v>20</v>
      </c>
    </row>
    <row r="1162" spans="1:9" s="110" customFormat="1" ht="15">
      <c r="A1162" s="98">
        <v>1154</v>
      </c>
      <c r="B1162" s="819" t="s">
        <v>5275</v>
      </c>
      <c r="C1162" s="819" t="s">
        <v>1368</v>
      </c>
      <c r="D1162" s="820">
        <v>56001001092</v>
      </c>
      <c r="E1162" s="805" t="s">
        <v>828</v>
      </c>
      <c r="F1162" s="805" t="s">
        <v>333</v>
      </c>
      <c r="G1162" s="806">
        <f t="shared" si="34"/>
        <v>100</v>
      </c>
      <c r="H1162" s="807">
        <v>80</v>
      </c>
      <c r="I1162" s="806">
        <f t="shared" si="35"/>
        <v>20</v>
      </c>
    </row>
    <row r="1163" spans="1:9" s="110" customFormat="1" ht="15">
      <c r="A1163" s="98">
        <v>1155</v>
      </c>
      <c r="B1163" s="819" t="s">
        <v>3375</v>
      </c>
      <c r="C1163" s="819" t="s">
        <v>5276</v>
      </c>
      <c r="D1163" s="820">
        <v>56001009726</v>
      </c>
      <c r="E1163" s="805" t="s">
        <v>828</v>
      </c>
      <c r="F1163" s="805" t="s">
        <v>333</v>
      </c>
      <c r="G1163" s="806">
        <f t="shared" si="34"/>
        <v>100</v>
      </c>
      <c r="H1163" s="807">
        <v>80</v>
      </c>
      <c r="I1163" s="806">
        <f t="shared" si="35"/>
        <v>20</v>
      </c>
    </row>
    <row r="1164" spans="1:9" s="110" customFormat="1" ht="15">
      <c r="A1164" s="98">
        <v>1156</v>
      </c>
      <c r="B1164" s="819" t="s">
        <v>3462</v>
      </c>
      <c r="C1164" s="819" t="s">
        <v>2941</v>
      </c>
      <c r="D1164" s="820">
        <v>56001023491</v>
      </c>
      <c r="E1164" s="805" t="s">
        <v>828</v>
      </c>
      <c r="F1164" s="805" t="s">
        <v>333</v>
      </c>
      <c r="G1164" s="806">
        <f t="shared" si="34"/>
        <v>100</v>
      </c>
      <c r="H1164" s="807">
        <v>80</v>
      </c>
      <c r="I1164" s="806">
        <f t="shared" si="35"/>
        <v>20</v>
      </c>
    </row>
    <row r="1165" spans="1:9" s="110" customFormat="1" ht="15">
      <c r="A1165" s="98">
        <v>1157</v>
      </c>
      <c r="B1165" s="819" t="s">
        <v>3749</v>
      </c>
      <c r="C1165" s="819" t="s">
        <v>5277</v>
      </c>
      <c r="D1165" s="820">
        <v>56001023228</v>
      </c>
      <c r="E1165" s="805" t="s">
        <v>828</v>
      </c>
      <c r="F1165" s="805" t="s">
        <v>333</v>
      </c>
      <c r="G1165" s="806">
        <f t="shared" si="34"/>
        <v>100</v>
      </c>
      <c r="H1165" s="807">
        <v>80</v>
      </c>
      <c r="I1165" s="806">
        <f t="shared" si="35"/>
        <v>20</v>
      </c>
    </row>
    <row r="1166" spans="1:9" s="110" customFormat="1" ht="15">
      <c r="A1166" s="98">
        <v>1158</v>
      </c>
      <c r="B1166" s="819" t="s">
        <v>5278</v>
      </c>
      <c r="C1166" s="819" t="s">
        <v>3003</v>
      </c>
      <c r="D1166" s="820">
        <v>56001023070</v>
      </c>
      <c r="E1166" s="805" t="s">
        <v>828</v>
      </c>
      <c r="F1166" s="805" t="s">
        <v>333</v>
      </c>
      <c r="G1166" s="806">
        <f t="shared" si="34"/>
        <v>100</v>
      </c>
      <c r="H1166" s="807">
        <v>80</v>
      </c>
      <c r="I1166" s="806">
        <f t="shared" si="35"/>
        <v>20</v>
      </c>
    </row>
    <row r="1167" spans="1:9" s="110" customFormat="1" ht="15">
      <c r="A1167" s="98">
        <v>1159</v>
      </c>
      <c r="B1167" s="819" t="s">
        <v>5279</v>
      </c>
      <c r="C1167" s="819" t="s">
        <v>1383</v>
      </c>
      <c r="D1167" s="820">
        <v>56001016824</v>
      </c>
      <c r="E1167" s="805" t="s">
        <v>828</v>
      </c>
      <c r="F1167" s="805" t="s">
        <v>333</v>
      </c>
      <c r="G1167" s="806">
        <f t="shared" si="34"/>
        <v>100</v>
      </c>
      <c r="H1167" s="807">
        <v>80</v>
      </c>
      <c r="I1167" s="806">
        <f t="shared" si="35"/>
        <v>20</v>
      </c>
    </row>
    <row r="1168" spans="1:9" s="110" customFormat="1" ht="15">
      <c r="A1168" s="98">
        <v>1160</v>
      </c>
      <c r="B1168" s="819" t="s">
        <v>3730</v>
      </c>
      <c r="C1168" s="819" t="s">
        <v>1043</v>
      </c>
      <c r="D1168" s="820">
        <v>56001009299</v>
      </c>
      <c r="E1168" s="805" t="s">
        <v>828</v>
      </c>
      <c r="F1168" s="805" t="s">
        <v>333</v>
      </c>
      <c r="G1168" s="806">
        <f t="shared" si="34"/>
        <v>100</v>
      </c>
      <c r="H1168" s="807">
        <v>80</v>
      </c>
      <c r="I1168" s="806">
        <f t="shared" si="35"/>
        <v>20</v>
      </c>
    </row>
    <row r="1169" spans="1:9" s="110" customFormat="1" ht="15">
      <c r="A1169" s="98">
        <v>1161</v>
      </c>
      <c r="B1169" s="819" t="s">
        <v>5280</v>
      </c>
      <c r="C1169" s="821" t="s">
        <v>2084</v>
      </c>
      <c r="D1169" s="820">
        <v>56001018556</v>
      </c>
      <c r="E1169" s="805" t="s">
        <v>828</v>
      </c>
      <c r="F1169" s="805" t="s">
        <v>333</v>
      </c>
      <c r="G1169" s="806">
        <f t="shared" si="34"/>
        <v>100</v>
      </c>
      <c r="H1169" s="807">
        <v>80</v>
      </c>
      <c r="I1169" s="806">
        <f t="shared" si="35"/>
        <v>20</v>
      </c>
    </row>
    <row r="1170" spans="1:9" s="110" customFormat="1" ht="15">
      <c r="A1170" s="98">
        <v>1162</v>
      </c>
      <c r="B1170" s="819" t="s">
        <v>2592</v>
      </c>
      <c r="C1170" s="821" t="s">
        <v>2173</v>
      </c>
      <c r="D1170" s="820">
        <v>56001021002</v>
      </c>
      <c r="E1170" s="805" t="s">
        <v>828</v>
      </c>
      <c r="F1170" s="805" t="s">
        <v>333</v>
      </c>
      <c r="G1170" s="806">
        <f t="shared" si="34"/>
        <v>100</v>
      </c>
      <c r="H1170" s="807">
        <v>80</v>
      </c>
      <c r="I1170" s="806">
        <f t="shared" si="35"/>
        <v>20</v>
      </c>
    </row>
    <row r="1171" spans="1:9" s="110" customFormat="1" ht="15">
      <c r="A1171" s="98">
        <v>1163</v>
      </c>
      <c r="B1171" s="819" t="s">
        <v>5281</v>
      </c>
      <c r="C1171" s="821" t="s">
        <v>1088</v>
      </c>
      <c r="D1171" s="820">
        <v>56001015309</v>
      </c>
      <c r="E1171" s="805" t="s">
        <v>828</v>
      </c>
      <c r="F1171" s="805" t="s">
        <v>333</v>
      </c>
      <c r="G1171" s="806">
        <f t="shared" si="34"/>
        <v>100</v>
      </c>
      <c r="H1171" s="807">
        <v>80</v>
      </c>
      <c r="I1171" s="806">
        <f t="shared" si="35"/>
        <v>20</v>
      </c>
    </row>
    <row r="1172" spans="1:9" s="110" customFormat="1" ht="15">
      <c r="A1172" s="98">
        <v>1164</v>
      </c>
      <c r="B1172" s="819" t="s">
        <v>1084</v>
      </c>
      <c r="C1172" s="821" t="s">
        <v>1782</v>
      </c>
      <c r="D1172" s="820">
        <v>56001023032</v>
      </c>
      <c r="E1172" s="805" t="s">
        <v>828</v>
      </c>
      <c r="F1172" s="805" t="s">
        <v>333</v>
      </c>
      <c r="G1172" s="806">
        <f t="shared" si="34"/>
        <v>100</v>
      </c>
      <c r="H1172" s="807">
        <v>80</v>
      </c>
      <c r="I1172" s="806">
        <f t="shared" si="35"/>
        <v>20</v>
      </c>
    </row>
    <row r="1173" spans="1:9" s="110" customFormat="1" ht="15">
      <c r="A1173" s="98">
        <v>1165</v>
      </c>
      <c r="B1173" s="819" t="s">
        <v>5190</v>
      </c>
      <c r="C1173" s="821" t="s">
        <v>888</v>
      </c>
      <c r="D1173" s="820">
        <v>56001024100</v>
      </c>
      <c r="E1173" s="805" t="s">
        <v>828</v>
      </c>
      <c r="F1173" s="805" t="s">
        <v>333</v>
      </c>
      <c r="G1173" s="806">
        <f t="shared" si="34"/>
        <v>100</v>
      </c>
      <c r="H1173" s="807">
        <v>80</v>
      </c>
      <c r="I1173" s="806">
        <f t="shared" si="35"/>
        <v>20</v>
      </c>
    </row>
    <row r="1174" spans="1:9" s="110" customFormat="1" ht="15">
      <c r="A1174" s="98">
        <v>1166</v>
      </c>
      <c r="B1174" s="819" t="s">
        <v>1752</v>
      </c>
      <c r="C1174" s="819" t="s">
        <v>1368</v>
      </c>
      <c r="D1174" s="820">
        <v>56001007128</v>
      </c>
      <c r="E1174" s="805" t="s">
        <v>828</v>
      </c>
      <c r="F1174" s="805" t="s">
        <v>333</v>
      </c>
      <c r="G1174" s="806">
        <f t="shared" si="34"/>
        <v>100</v>
      </c>
      <c r="H1174" s="807">
        <v>80</v>
      </c>
      <c r="I1174" s="806">
        <f t="shared" si="35"/>
        <v>20</v>
      </c>
    </row>
    <row r="1175" spans="1:9" s="110" customFormat="1" ht="15">
      <c r="A1175" s="98">
        <v>1167</v>
      </c>
      <c r="B1175" s="819" t="s">
        <v>3348</v>
      </c>
      <c r="C1175" s="819" t="s">
        <v>914</v>
      </c>
      <c r="D1175" s="820" t="s">
        <v>5264</v>
      </c>
      <c r="E1175" s="805" t="s">
        <v>828</v>
      </c>
      <c r="F1175" s="805" t="s">
        <v>333</v>
      </c>
      <c r="G1175" s="806">
        <f t="shared" si="34"/>
        <v>100</v>
      </c>
      <c r="H1175" s="807">
        <v>80</v>
      </c>
      <c r="I1175" s="806">
        <f t="shared" si="35"/>
        <v>20</v>
      </c>
    </row>
    <row r="1176" spans="1:9" s="110" customFormat="1" ht="15">
      <c r="A1176" s="98">
        <v>1168</v>
      </c>
      <c r="B1176" s="819" t="s">
        <v>2612</v>
      </c>
      <c r="C1176" s="819" t="s">
        <v>1892</v>
      </c>
      <c r="D1176" s="820">
        <v>56001003117</v>
      </c>
      <c r="E1176" s="805" t="s">
        <v>828</v>
      </c>
      <c r="F1176" s="805" t="s">
        <v>333</v>
      </c>
      <c r="G1176" s="806">
        <f t="shared" si="34"/>
        <v>100</v>
      </c>
      <c r="H1176" s="807">
        <v>80</v>
      </c>
      <c r="I1176" s="806">
        <f t="shared" si="35"/>
        <v>20</v>
      </c>
    </row>
    <row r="1177" spans="1:9" s="110" customFormat="1" ht="15">
      <c r="A1177" s="98">
        <v>1169</v>
      </c>
      <c r="B1177" s="819" t="s">
        <v>5282</v>
      </c>
      <c r="C1177" s="819" t="s">
        <v>1297</v>
      </c>
      <c r="D1177" s="820">
        <v>56001003306</v>
      </c>
      <c r="E1177" s="805" t="s">
        <v>828</v>
      </c>
      <c r="F1177" s="805" t="s">
        <v>333</v>
      </c>
      <c r="G1177" s="806">
        <f t="shared" si="34"/>
        <v>100</v>
      </c>
      <c r="H1177" s="807">
        <v>80</v>
      </c>
      <c r="I1177" s="806">
        <f t="shared" si="35"/>
        <v>20</v>
      </c>
    </row>
    <row r="1178" spans="1:9" s="110" customFormat="1" ht="15">
      <c r="A1178" s="98">
        <v>1170</v>
      </c>
      <c r="B1178" s="819" t="s">
        <v>3375</v>
      </c>
      <c r="C1178" s="819" t="s">
        <v>5283</v>
      </c>
      <c r="D1178" s="820">
        <v>56001001723</v>
      </c>
      <c r="E1178" s="805" t="s">
        <v>828</v>
      </c>
      <c r="F1178" s="805" t="s">
        <v>333</v>
      </c>
      <c r="G1178" s="806">
        <f t="shared" si="34"/>
        <v>100</v>
      </c>
      <c r="H1178" s="807">
        <v>80</v>
      </c>
      <c r="I1178" s="806">
        <f t="shared" si="35"/>
        <v>20</v>
      </c>
    </row>
    <row r="1179" spans="1:9" s="110" customFormat="1" ht="15">
      <c r="A1179" s="98">
        <v>1171</v>
      </c>
      <c r="B1179" s="819" t="s">
        <v>5284</v>
      </c>
      <c r="C1179" s="822" t="s">
        <v>3003</v>
      </c>
      <c r="D1179" s="820">
        <v>56001024490</v>
      </c>
      <c r="E1179" s="805" t="s">
        <v>828</v>
      </c>
      <c r="F1179" s="805" t="s">
        <v>333</v>
      </c>
      <c r="G1179" s="806">
        <f t="shared" si="34"/>
        <v>100</v>
      </c>
      <c r="H1179" s="807">
        <v>80</v>
      </c>
      <c r="I1179" s="806">
        <f t="shared" si="35"/>
        <v>20</v>
      </c>
    </row>
    <row r="1180" spans="1:9" s="110" customFormat="1" ht="15">
      <c r="A1180" s="98">
        <v>1172</v>
      </c>
      <c r="B1180" s="803" t="s">
        <v>1752</v>
      </c>
      <c r="C1180" s="803" t="s">
        <v>5309</v>
      </c>
      <c r="D1180" s="804" t="s">
        <v>5285</v>
      </c>
      <c r="E1180" s="805" t="s">
        <v>828</v>
      </c>
      <c r="F1180" s="805" t="s">
        <v>333</v>
      </c>
      <c r="G1180" s="806">
        <f t="shared" si="34"/>
        <v>150</v>
      </c>
      <c r="H1180" s="807">
        <v>120</v>
      </c>
      <c r="I1180" s="806">
        <f t="shared" si="35"/>
        <v>30</v>
      </c>
    </row>
    <row r="1181" spans="1:9" s="110" customFormat="1" ht="15">
      <c r="A1181" s="98">
        <v>1173</v>
      </c>
      <c r="B1181" s="817" t="s">
        <v>2285</v>
      </c>
      <c r="C1181" s="817" t="s">
        <v>876</v>
      </c>
      <c r="D1181" s="823" t="s">
        <v>5286</v>
      </c>
      <c r="E1181" s="805" t="s">
        <v>828</v>
      </c>
      <c r="F1181" s="805" t="s">
        <v>333</v>
      </c>
      <c r="G1181" s="806">
        <f t="shared" si="34"/>
        <v>100</v>
      </c>
      <c r="H1181" s="807">
        <v>80</v>
      </c>
      <c r="I1181" s="806">
        <f t="shared" si="35"/>
        <v>20</v>
      </c>
    </row>
    <row r="1182" spans="1:9" s="110" customFormat="1" ht="15">
      <c r="A1182" s="98">
        <v>1174</v>
      </c>
      <c r="B1182" s="817" t="s">
        <v>1779</v>
      </c>
      <c r="C1182" s="817" t="s">
        <v>2079</v>
      </c>
      <c r="D1182" s="824" t="s">
        <v>5287</v>
      </c>
      <c r="E1182" s="805" t="s">
        <v>828</v>
      </c>
      <c r="F1182" s="805" t="s">
        <v>333</v>
      </c>
      <c r="G1182" s="806">
        <f t="shared" si="34"/>
        <v>100</v>
      </c>
      <c r="H1182" s="807">
        <v>80</v>
      </c>
      <c r="I1182" s="806">
        <f t="shared" si="35"/>
        <v>20</v>
      </c>
    </row>
    <row r="1183" spans="1:9" s="110" customFormat="1" ht="15">
      <c r="A1183" s="98">
        <v>1175</v>
      </c>
      <c r="B1183" s="817" t="s">
        <v>859</v>
      </c>
      <c r="C1183" s="817" t="s">
        <v>876</v>
      </c>
      <c r="D1183" s="823" t="s">
        <v>5288</v>
      </c>
      <c r="E1183" s="805" t="s">
        <v>828</v>
      </c>
      <c r="F1183" s="805" t="s">
        <v>333</v>
      </c>
      <c r="G1183" s="806">
        <f t="shared" si="34"/>
        <v>100</v>
      </c>
      <c r="H1183" s="807">
        <v>80</v>
      </c>
      <c r="I1183" s="806">
        <f t="shared" si="35"/>
        <v>20</v>
      </c>
    </row>
    <row r="1184" spans="1:9" s="110" customFormat="1" ht="15">
      <c r="A1184" s="98">
        <v>1176</v>
      </c>
      <c r="B1184" s="817" t="s">
        <v>2551</v>
      </c>
      <c r="C1184" s="817" t="s">
        <v>1321</v>
      </c>
      <c r="D1184" s="823" t="s">
        <v>5289</v>
      </c>
      <c r="E1184" s="805" t="s">
        <v>828</v>
      </c>
      <c r="F1184" s="805" t="s">
        <v>333</v>
      </c>
      <c r="G1184" s="806">
        <f t="shared" si="34"/>
        <v>100</v>
      </c>
      <c r="H1184" s="807">
        <v>80</v>
      </c>
      <c r="I1184" s="806">
        <f t="shared" si="35"/>
        <v>20</v>
      </c>
    </row>
    <row r="1185" spans="1:9" s="110" customFormat="1" ht="15">
      <c r="A1185" s="98">
        <v>1177</v>
      </c>
      <c r="B1185" s="817" t="s">
        <v>5310</v>
      </c>
      <c r="C1185" s="817" t="s">
        <v>5311</v>
      </c>
      <c r="D1185" s="823" t="s">
        <v>5290</v>
      </c>
      <c r="E1185" s="805" t="s">
        <v>828</v>
      </c>
      <c r="F1185" s="805" t="s">
        <v>333</v>
      </c>
      <c r="G1185" s="806">
        <f t="shared" ref="G1185:G1248" si="36">H1185/0.8</f>
        <v>100</v>
      </c>
      <c r="H1185" s="807">
        <v>80</v>
      </c>
      <c r="I1185" s="806">
        <f t="shared" ref="I1185:I1248" si="37">H1185*0.25</f>
        <v>20</v>
      </c>
    </row>
    <row r="1186" spans="1:9" s="110" customFormat="1" ht="15">
      <c r="A1186" s="98">
        <v>1178</v>
      </c>
      <c r="B1186" s="817" t="s">
        <v>2334</v>
      </c>
      <c r="C1186" s="817" t="s">
        <v>5312</v>
      </c>
      <c r="D1186" s="823" t="s">
        <v>5291</v>
      </c>
      <c r="E1186" s="805" t="s">
        <v>828</v>
      </c>
      <c r="F1186" s="805" t="s">
        <v>333</v>
      </c>
      <c r="G1186" s="806">
        <f t="shared" si="36"/>
        <v>100</v>
      </c>
      <c r="H1186" s="807">
        <v>80</v>
      </c>
      <c r="I1186" s="806">
        <f t="shared" si="37"/>
        <v>20</v>
      </c>
    </row>
    <row r="1187" spans="1:9" s="110" customFormat="1" ht="15">
      <c r="A1187" s="98">
        <v>1179</v>
      </c>
      <c r="B1187" s="817" t="s">
        <v>5313</v>
      </c>
      <c r="C1187" s="817" t="s">
        <v>5314</v>
      </c>
      <c r="D1187" s="823" t="s">
        <v>5292</v>
      </c>
      <c r="E1187" s="805" t="s">
        <v>828</v>
      </c>
      <c r="F1187" s="805" t="s">
        <v>333</v>
      </c>
      <c r="G1187" s="806">
        <f t="shared" si="36"/>
        <v>100</v>
      </c>
      <c r="H1187" s="807">
        <v>80</v>
      </c>
      <c r="I1187" s="806">
        <f t="shared" si="37"/>
        <v>20</v>
      </c>
    </row>
    <row r="1188" spans="1:9" s="110" customFormat="1" ht="15">
      <c r="A1188" s="98">
        <v>1180</v>
      </c>
      <c r="B1188" s="817" t="s">
        <v>848</v>
      </c>
      <c r="C1188" s="817" t="s">
        <v>876</v>
      </c>
      <c r="D1188" s="823" t="s">
        <v>5293</v>
      </c>
      <c r="E1188" s="805" t="s">
        <v>828</v>
      </c>
      <c r="F1188" s="805" t="s">
        <v>333</v>
      </c>
      <c r="G1188" s="806">
        <f t="shared" si="36"/>
        <v>100</v>
      </c>
      <c r="H1188" s="807">
        <v>80</v>
      </c>
      <c r="I1188" s="806">
        <f t="shared" si="37"/>
        <v>20</v>
      </c>
    </row>
    <row r="1189" spans="1:9" s="110" customFormat="1" ht="15">
      <c r="A1189" s="98">
        <v>1181</v>
      </c>
      <c r="B1189" s="817" t="s">
        <v>913</v>
      </c>
      <c r="C1189" s="817" t="s">
        <v>2037</v>
      </c>
      <c r="D1189" s="823" t="s">
        <v>5294</v>
      </c>
      <c r="E1189" s="805" t="s">
        <v>828</v>
      </c>
      <c r="F1189" s="805" t="s">
        <v>333</v>
      </c>
      <c r="G1189" s="806">
        <f t="shared" si="36"/>
        <v>100</v>
      </c>
      <c r="H1189" s="807">
        <v>80</v>
      </c>
      <c r="I1189" s="806">
        <f t="shared" si="37"/>
        <v>20</v>
      </c>
    </row>
    <row r="1190" spans="1:9" s="110" customFormat="1" ht="15">
      <c r="A1190" s="98">
        <v>1182</v>
      </c>
      <c r="B1190" s="817" t="s">
        <v>848</v>
      </c>
      <c r="C1190" s="817" t="s">
        <v>5315</v>
      </c>
      <c r="D1190" s="823" t="s">
        <v>5295</v>
      </c>
      <c r="E1190" s="805" t="s">
        <v>828</v>
      </c>
      <c r="F1190" s="805" t="s">
        <v>333</v>
      </c>
      <c r="G1190" s="806">
        <f t="shared" si="36"/>
        <v>100</v>
      </c>
      <c r="H1190" s="807">
        <v>80</v>
      </c>
      <c r="I1190" s="806">
        <f t="shared" si="37"/>
        <v>20</v>
      </c>
    </row>
    <row r="1191" spans="1:9" s="110" customFormat="1" ht="15">
      <c r="A1191" s="98">
        <v>1183</v>
      </c>
      <c r="B1191" s="817" t="s">
        <v>1240</v>
      </c>
      <c r="C1191" s="817" t="s">
        <v>2305</v>
      </c>
      <c r="D1191" s="823" t="s">
        <v>5296</v>
      </c>
      <c r="E1191" s="805" t="s">
        <v>828</v>
      </c>
      <c r="F1191" s="805" t="s">
        <v>333</v>
      </c>
      <c r="G1191" s="806">
        <f t="shared" si="36"/>
        <v>100</v>
      </c>
      <c r="H1191" s="807">
        <v>80</v>
      </c>
      <c r="I1191" s="806">
        <f t="shared" si="37"/>
        <v>20</v>
      </c>
    </row>
    <row r="1192" spans="1:9" s="110" customFormat="1" ht="15">
      <c r="A1192" s="98">
        <v>1184</v>
      </c>
      <c r="B1192" s="817" t="s">
        <v>5316</v>
      </c>
      <c r="C1192" s="817" t="s">
        <v>3337</v>
      </c>
      <c r="D1192" s="823" t="s">
        <v>5297</v>
      </c>
      <c r="E1192" s="805" t="s">
        <v>828</v>
      </c>
      <c r="F1192" s="805" t="s">
        <v>333</v>
      </c>
      <c r="G1192" s="806">
        <f t="shared" si="36"/>
        <v>100</v>
      </c>
      <c r="H1192" s="807">
        <v>80</v>
      </c>
      <c r="I1192" s="806">
        <f t="shared" si="37"/>
        <v>20</v>
      </c>
    </row>
    <row r="1193" spans="1:9" s="110" customFormat="1" ht="15">
      <c r="A1193" s="98">
        <v>1185</v>
      </c>
      <c r="B1193" s="817" t="s">
        <v>1020</v>
      </c>
      <c r="C1193" s="817" t="s">
        <v>2459</v>
      </c>
      <c r="D1193" s="823" t="s">
        <v>5298</v>
      </c>
      <c r="E1193" s="805" t="s">
        <v>828</v>
      </c>
      <c r="F1193" s="805" t="s">
        <v>333</v>
      </c>
      <c r="G1193" s="806">
        <f t="shared" si="36"/>
        <v>100</v>
      </c>
      <c r="H1193" s="807">
        <v>80</v>
      </c>
      <c r="I1193" s="806">
        <f t="shared" si="37"/>
        <v>20</v>
      </c>
    </row>
    <row r="1194" spans="1:9" s="110" customFormat="1" ht="15">
      <c r="A1194" s="98">
        <v>1186</v>
      </c>
      <c r="B1194" s="817" t="s">
        <v>1020</v>
      </c>
      <c r="C1194" s="817" t="s">
        <v>4448</v>
      </c>
      <c r="D1194" s="823" t="s">
        <v>5299</v>
      </c>
      <c r="E1194" s="805" t="s">
        <v>828</v>
      </c>
      <c r="F1194" s="805" t="s">
        <v>333</v>
      </c>
      <c r="G1194" s="806">
        <f t="shared" si="36"/>
        <v>100</v>
      </c>
      <c r="H1194" s="807">
        <v>80</v>
      </c>
      <c r="I1194" s="806">
        <f t="shared" si="37"/>
        <v>20</v>
      </c>
    </row>
    <row r="1195" spans="1:9" s="110" customFormat="1" ht="15">
      <c r="A1195" s="98">
        <v>1187</v>
      </c>
      <c r="B1195" s="817" t="s">
        <v>2584</v>
      </c>
      <c r="C1195" s="817" t="s">
        <v>876</v>
      </c>
      <c r="D1195" s="823" t="s">
        <v>5300</v>
      </c>
      <c r="E1195" s="805" t="s">
        <v>828</v>
      </c>
      <c r="F1195" s="805" t="s">
        <v>333</v>
      </c>
      <c r="G1195" s="806">
        <f t="shared" si="36"/>
        <v>100</v>
      </c>
      <c r="H1195" s="807">
        <v>80</v>
      </c>
      <c r="I1195" s="806">
        <f t="shared" si="37"/>
        <v>20</v>
      </c>
    </row>
    <row r="1196" spans="1:9" s="110" customFormat="1" ht="15">
      <c r="A1196" s="98">
        <v>1188</v>
      </c>
      <c r="B1196" s="817" t="s">
        <v>2584</v>
      </c>
      <c r="C1196" s="817" t="s">
        <v>876</v>
      </c>
      <c r="D1196" s="823" t="s">
        <v>5300</v>
      </c>
      <c r="E1196" s="805" t="s">
        <v>828</v>
      </c>
      <c r="F1196" s="805" t="s">
        <v>333</v>
      </c>
      <c r="G1196" s="806">
        <f t="shared" si="36"/>
        <v>100</v>
      </c>
      <c r="H1196" s="807">
        <v>80</v>
      </c>
      <c r="I1196" s="806">
        <f t="shared" si="37"/>
        <v>20</v>
      </c>
    </row>
    <row r="1197" spans="1:9" s="110" customFormat="1" ht="15">
      <c r="A1197" s="98">
        <v>1189</v>
      </c>
      <c r="B1197" s="817" t="s">
        <v>859</v>
      </c>
      <c r="C1197" s="817" t="s">
        <v>5317</v>
      </c>
      <c r="D1197" s="823" t="s">
        <v>5301</v>
      </c>
      <c r="E1197" s="805" t="s">
        <v>828</v>
      </c>
      <c r="F1197" s="805" t="s">
        <v>333</v>
      </c>
      <c r="G1197" s="806">
        <f t="shared" si="36"/>
        <v>100</v>
      </c>
      <c r="H1197" s="807">
        <v>80</v>
      </c>
      <c r="I1197" s="806">
        <f t="shared" si="37"/>
        <v>20</v>
      </c>
    </row>
    <row r="1198" spans="1:9" s="110" customFormat="1" ht="15">
      <c r="A1198" s="98">
        <v>1190</v>
      </c>
      <c r="B1198" s="817" t="s">
        <v>5318</v>
      </c>
      <c r="C1198" s="817" t="s">
        <v>4023</v>
      </c>
      <c r="D1198" s="823" t="s">
        <v>5302</v>
      </c>
      <c r="E1198" s="805" t="s">
        <v>828</v>
      </c>
      <c r="F1198" s="805" t="s">
        <v>333</v>
      </c>
      <c r="G1198" s="806">
        <f t="shared" si="36"/>
        <v>100</v>
      </c>
      <c r="H1198" s="807">
        <v>80</v>
      </c>
      <c r="I1198" s="806">
        <f t="shared" si="37"/>
        <v>20</v>
      </c>
    </row>
    <row r="1199" spans="1:9" s="110" customFormat="1" ht="15">
      <c r="A1199" s="98">
        <v>1191</v>
      </c>
      <c r="B1199" s="817" t="s">
        <v>1023</v>
      </c>
      <c r="C1199" s="817" t="s">
        <v>5319</v>
      </c>
      <c r="D1199" s="823" t="s">
        <v>5303</v>
      </c>
      <c r="E1199" s="805" t="s">
        <v>828</v>
      </c>
      <c r="F1199" s="805" t="s">
        <v>333</v>
      </c>
      <c r="G1199" s="806">
        <f t="shared" si="36"/>
        <v>100</v>
      </c>
      <c r="H1199" s="807">
        <v>80</v>
      </c>
      <c r="I1199" s="806">
        <f t="shared" si="37"/>
        <v>20</v>
      </c>
    </row>
    <row r="1200" spans="1:9" s="110" customFormat="1" ht="15">
      <c r="A1200" s="98">
        <v>1192</v>
      </c>
      <c r="B1200" s="817" t="s">
        <v>3102</v>
      </c>
      <c r="C1200" s="817" t="s">
        <v>5320</v>
      </c>
      <c r="D1200" s="823" t="s">
        <v>5304</v>
      </c>
      <c r="E1200" s="805" t="s">
        <v>828</v>
      </c>
      <c r="F1200" s="805" t="s">
        <v>333</v>
      </c>
      <c r="G1200" s="806">
        <f t="shared" si="36"/>
        <v>100</v>
      </c>
      <c r="H1200" s="807">
        <v>80</v>
      </c>
      <c r="I1200" s="806">
        <f t="shared" si="37"/>
        <v>20</v>
      </c>
    </row>
    <row r="1201" spans="1:9" s="110" customFormat="1" ht="15">
      <c r="A1201" s="98">
        <v>1193</v>
      </c>
      <c r="B1201" s="817" t="s">
        <v>994</v>
      </c>
      <c r="C1201" s="817" t="s">
        <v>1077</v>
      </c>
      <c r="D1201" s="823" t="s">
        <v>5305</v>
      </c>
      <c r="E1201" s="805" t="s">
        <v>828</v>
      </c>
      <c r="F1201" s="805" t="s">
        <v>333</v>
      </c>
      <c r="G1201" s="806">
        <f t="shared" si="36"/>
        <v>100</v>
      </c>
      <c r="H1201" s="807">
        <v>80</v>
      </c>
      <c r="I1201" s="806">
        <f t="shared" si="37"/>
        <v>20</v>
      </c>
    </row>
    <row r="1202" spans="1:9" s="110" customFormat="1" ht="15">
      <c r="A1202" s="98">
        <v>1194</v>
      </c>
      <c r="B1202" s="817" t="s">
        <v>1626</v>
      </c>
      <c r="C1202" s="817" t="s">
        <v>5315</v>
      </c>
      <c r="D1202" s="823" t="s">
        <v>5306</v>
      </c>
      <c r="E1202" s="805" t="s">
        <v>828</v>
      </c>
      <c r="F1202" s="805" t="s">
        <v>333</v>
      </c>
      <c r="G1202" s="806">
        <f t="shared" si="36"/>
        <v>100</v>
      </c>
      <c r="H1202" s="807">
        <v>80</v>
      </c>
      <c r="I1202" s="806">
        <f t="shared" si="37"/>
        <v>20</v>
      </c>
    </row>
    <row r="1203" spans="1:9" s="110" customFormat="1" ht="15">
      <c r="A1203" s="98">
        <v>1195</v>
      </c>
      <c r="B1203" s="817" t="s">
        <v>1626</v>
      </c>
      <c r="C1203" s="817" t="s">
        <v>5315</v>
      </c>
      <c r="D1203" s="823" t="s">
        <v>5306</v>
      </c>
      <c r="E1203" s="805" t="s">
        <v>828</v>
      </c>
      <c r="F1203" s="805" t="s">
        <v>333</v>
      </c>
      <c r="G1203" s="806">
        <f t="shared" si="36"/>
        <v>100</v>
      </c>
      <c r="H1203" s="807">
        <v>80</v>
      </c>
      <c r="I1203" s="806">
        <f t="shared" si="37"/>
        <v>20</v>
      </c>
    </row>
    <row r="1204" spans="1:9" s="110" customFormat="1" ht="15">
      <c r="A1204" s="98">
        <v>1196</v>
      </c>
      <c r="B1204" s="817" t="s">
        <v>2752</v>
      </c>
      <c r="C1204" s="817" t="s">
        <v>5321</v>
      </c>
      <c r="D1204" s="823" t="s">
        <v>5307</v>
      </c>
      <c r="E1204" s="805" t="s">
        <v>828</v>
      </c>
      <c r="F1204" s="805" t="s">
        <v>333</v>
      </c>
      <c r="G1204" s="806">
        <f t="shared" si="36"/>
        <v>100</v>
      </c>
      <c r="H1204" s="807">
        <v>80</v>
      </c>
      <c r="I1204" s="806">
        <f t="shared" si="37"/>
        <v>20</v>
      </c>
    </row>
    <row r="1205" spans="1:9" s="110" customFormat="1" ht="15">
      <c r="A1205" s="98">
        <v>1197</v>
      </c>
      <c r="B1205" s="817" t="s">
        <v>556</v>
      </c>
      <c r="C1205" s="817" t="s">
        <v>5311</v>
      </c>
      <c r="D1205" s="823" t="s">
        <v>5308</v>
      </c>
      <c r="E1205" s="805" t="s">
        <v>828</v>
      </c>
      <c r="F1205" s="805" t="s">
        <v>333</v>
      </c>
      <c r="G1205" s="806">
        <f t="shared" si="36"/>
        <v>100</v>
      </c>
      <c r="H1205" s="807">
        <v>80</v>
      </c>
      <c r="I1205" s="806">
        <f t="shared" si="37"/>
        <v>20</v>
      </c>
    </row>
    <row r="1206" spans="1:9" s="110" customFormat="1" ht="15">
      <c r="A1206" s="98">
        <v>1198</v>
      </c>
      <c r="B1206" s="817" t="s">
        <v>556</v>
      </c>
      <c r="C1206" s="817" t="s">
        <v>5311</v>
      </c>
      <c r="D1206" s="823" t="s">
        <v>5308</v>
      </c>
      <c r="E1206" s="805" t="s">
        <v>828</v>
      </c>
      <c r="F1206" s="805" t="s">
        <v>333</v>
      </c>
      <c r="G1206" s="806">
        <f t="shared" si="36"/>
        <v>100</v>
      </c>
      <c r="H1206" s="807">
        <v>80</v>
      </c>
      <c r="I1206" s="806">
        <f t="shared" si="37"/>
        <v>20</v>
      </c>
    </row>
    <row r="1207" spans="1:9" s="110" customFormat="1" ht="15">
      <c r="A1207" s="98">
        <v>1199</v>
      </c>
      <c r="B1207" s="825" t="s">
        <v>2063</v>
      </c>
      <c r="C1207" s="825" t="s">
        <v>5322</v>
      </c>
      <c r="D1207" s="826">
        <v>55001023487</v>
      </c>
      <c r="E1207" s="805" t="s">
        <v>828</v>
      </c>
      <c r="F1207" s="805" t="s">
        <v>333</v>
      </c>
      <c r="G1207" s="806">
        <f t="shared" si="36"/>
        <v>100</v>
      </c>
      <c r="H1207" s="807">
        <v>80</v>
      </c>
      <c r="I1207" s="806">
        <f t="shared" si="37"/>
        <v>20</v>
      </c>
    </row>
    <row r="1208" spans="1:9" s="110" customFormat="1" ht="15">
      <c r="A1208" s="98">
        <v>1200</v>
      </c>
      <c r="B1208" s="825" t="s">
        <v>5323</v>
      </c>
      <c r="C1208" s="825" t="s">
        <v>5315</v>
      </c>
      <c r="D1208" s="826">
        <v>55001025121</v>
      </c>
      <c r="E1208" s="805" t="s">
        <v>828</v>
      </c>
      <c r="F1208" s="805" t="s">
        <v>333</v>
      </c>
      <c r="G1208" s="806">
        <f t="shared" si="36"/>
        <v>100</v>
      </c>
      <c r="H1208" s="807">
        <v>80</v>
      </c>
      <c r="I1208" s="806">
        <f t="shared" si="37"/>
        <v>20</v>
      </c>
    </row>
    <row r="1209" spans="1:9" s="110" customFormat="1" ht="15">
      <c r="A1209" s="98">
        <v>1201</v>
      </c>
      <c r="B1209" s="825" t="s">
        <v>2551</v>
      </c>
      <c r="C1209" s="825" t="s">
        <v>5320</v>
      </c>
      <c r="D1209" s="826">
        <v>55001005883</v>
      </c>
      <c r="E1209" s="805" t="s">
        <v>828</v>
      </c>
      <c r="F1209" s="805" t="s">
        <v>333</v>
      </c>
      <c r="G1209" s="806">
        <f t="shared" si="36"/>
        <v>100</v>
      </c>
      <c r="H1209" s="807">
        <v>80</v>
      </c>
      <c r="I1209" s="806">
        <f t="shared" si="37"/>
        <v>20</v>
      </c>
    </row>
    <row r="1210" spans="1:9" s="110" customFormat="1" ht="15">
      <c r="A1210" s="98">
        <v>1202</v>
      </c>
      <c r="B1210" s="803" t="s">
        <v>832</v>
      </c>
      <c r="C1210" s="803" t="s">
        <v>3515</v>
      </c>
      <c r="D1210" s="804" t="s">
        <v>5324</v>
      </c>
      <c r="E1210" s="805" t="s">
        <v>828</v>
      </c>
      <c r="F1210" s="805" t="s">
        <v>333</v>
      </c>
      <c r="G1210" s="806">
        <f t="shared" si="36"/>
        <v>150</v>
      </c>
      <c r="H1210" s="827">
        <v>120</v>
      </c>
      <c r="I1210" s="806">
        <f t="shared" si="37"/>
        <v>30</v>
      </c>
    </row>
    <row r="1211" spans="1:9" s="110" customFormat="1" ht="15">
      <c r="A1211" s="98">
        <v>1203</v>
      </c>
      <c r="B1211" s="828" t="s">
        <v>1260</v>
      </c>
      <c r="C1211" s="828" t="s">
        <v>3207</v>
      </c>
      <c r="D1211" s="829" t="s">
        <v>5325</v>
      </c>
      <c r="E1211" s="805" t="s">
        <v>828</v>
      </c>
      <c r="F1211" s="805" t="s">
        <v>333</v>
      </c>
      <c r="G1211" s="806">
        <f t="shared" si="36"/>
        <v>150</v>
      </c>
      <c r="H1211" s="815">
        <v>120</v>
      </c>
      <c r="I1211" s="806">
        <f t="shared" si="37"/>
        <v>30</v>
      </c>
    </row>
    <row r="1212" spans="1:9" s="110" customFormat="1" ht="15">
      <c r="A1212" s="98">
        <v>1204</v>
      </c>
      <c r="B1212" s="817" t="s">
        <v>1441</v>
      </c>
      <c r="C1212" s="817" t="s">
        <v>2047</v>
      </c>
      <c r="D1212" s="823" t="s">
        <v>5326</v>
      </c>
      <c r="E1212" s="805" t="s">
        <v>828</v>
      </c>
      <c r="F1212" s="805" t="s">
        <v>333</v>
      </c>
      <c r="G1212" s="806">
        <f t="shared" si="36"/>
        <v>300</v>
      </c>
      <c r="H1212" s="816">
        <v>240</v>
      </c>
      <c r="I1212" s="806">
        <f t="shared" si="37"/>
        <v>60</v>
      </c>
    </row>
    <row r="1213" spans="1:9" s="110" customFormat="1" ht="15">
      <c r="A1213" s="98">
        <v>1205</v>
      </c>
      <c r="B1213" s="817" t="s">
        <v>869</v>
      </c>
      <c r="C1213" s="817" t="s">
        <v>1825</v>
      </c>
      <c r="D1213" s="824" t="s">
        <v>5327</v>
      </c>
      <c r="E1213" s="805" t="s">
        <v>828</v>
      </c>
      <c r="F1213" s="805" t="s">
        <v>333</v>
      </c>
      <c r="G1213" s="806">
        <f t="shared" si="36"/>
        <v>300</v>
      </c>
      <c r="H1213" s="816">
        <v>240</v>
      </c>
      <c r="I1213" s="806">
        <f t="shared" si="37"/>
        <v>60</v>
      </c>
    </row>
    <row r="1214" spans="1:9" s="110" customFormat="1" ht="15">
      <c r="A1214" s="98">
        <v>1206</v>
      </c>
      <c r="B1214" s="817" t="s">
        <v>859</v>
      </c>
      <c r="C1214" s="817" t="s">
        <v>5119</v>
      </c>
      <c r="D1214" s="823" t="s">
        <v>5328</v>
      </c>
      <c r="E1214" s="805" t="s">
        <v>828</v>
      </c>
      <c r="F1214" s="805" t="s">
        <v>333</v>
      </c>
      <c r="G1214" s="806">
        <f t="shared" si="36"/>
        <v>300</v>
      </c>
      <c r="H1214" s="816">
        <v>240</v>
      </c>
      <c r="I1214" s="806">
        <f t="shared" si="37"/>
        <v>60</v>
      </c>
    </row>
    <row r="1215" spans="1:9" s="110" customFormat="1" ht="15">
      <c r="A1215" s="98">
        <v>1207</v>
      </c>
      <c r="B1215" s="817" t="s">
        <v>1255</v>
      </c>
      <c r="C1215" s="817" t="s">
        <v>5385</v>
      </c>
      <c r="D1215" s="823" t="s">
        <v>5329</v>
      </c>
      <c r="E1215" s="805" t="s">
        <v>828</v>
      </c>
      <c r="F1215" s="805" t="s">
        <v>333</v>
      </c>
      <c r="G1215" s="806">
        <f t="shared" si="36"/>
        <v>300</v>
      </c>
      <c r="H1215" s="816">
        <v>240</v>
      </c>
      <c r="I1215" s="806">
        <f t="shared" si="37"/>
        <v>60</v>
      </c>
    </row>
    <row r="1216" spans="1:9" s="110" customFormat="1" ht="15">
      <c r="A1216" s="98">
        <v>1208</v>
      </c>
      <c r="B1216" s="817" t="s">
        <v>1255</v>
      </c>
      <c r="C1216" s="817" t="s">
        <v>2372</v>
      </c>
      <c r="D1216" s="823" t="s">
        <v>5330</v>
      </c>
      <c r="E1216" s="805" t="s">
        <v>828</v>
      </c>
      <c r="F1216" s="805" t="s">
        <v>333</v>
      </c>
      <c r="G1216" s="806">
        <f t="shared" si="36"/>
        <v>300</v>
      </c>
      <c r="H1216" s="816">
        <v>240</v>
      </c>
      <c r="I1216" s="806">
        <f t="shared" si="37"/>
        <v>60</v>
      </c>
    </row>
    <row r="1217" spans="1:9" s="110" customFormat="1" ht="15">
      <c r="A1217" s="98">
        <v>1209</v>
      </c>
      <c r="B1217" s="817" t="s">
        <v>1045</v>
      </c>
      <c r="C1217" s="817" t="s">
        <v>1460</v>
      </c>
      <c r="D1217" s="823" t="s">
        <v>5331</v>
      </c>
      <c r="E1217" s="805" t="s">
        <v>828</v>
      </c>
      <c r="F1217" s="805" t="s">
        <v>333</v>
      </c>
      <c r="G1217" s="806">
        <f t="shared" si="36"/>
        <v>300</v>
      </c>
      <c r="H1217" s="816">
        <v>240</v>
      </c>
      <c r="I1217" s="806">
        <f t="shared" si="37"/>
        <v>60</v>
      </c>
    </row>
    <row r="1218" spans="1:9" s="110" customFormat="1" ht="15">
      <c r="A1218" s="98">
        <v>1210</v>
      </c>
      <c r="B1218" s="817" t="s">
        <v>887</v>
      </c>
      <c r="C1218" s="817" t="s">
        <v>2575</v>
      </c>
      <c r="D1218" s="823" t="s">
        <v>5332</v>
      </c>
      <c r="E1218" s="805" t="s">
        <v>828</v>
      </c>
      <c r="F1218" s="805" t="s">
        <v>333</v>
      </c>
      <c r="G1218" s="806">
        <f t="shared" si="36"/>
        <v>300</v>
      </c>
      <c r="H1218" s="816">
        <v>240</v>
      </c>
      <c r="I1218" s="806">
        <f t="shared" si="37"/>
        <v>60</v>
      </c>
    </row>
    <row r="1219" spans="1:9" s="110" customFormat="1" ht="15">
      <c r="A1219" s="98">
        <v>1211</v>
      </c>
      <c r="B1219" s="817" t="s">
        <v>1260</v>
      </c>
      <c r="C1219" s="817" t="s">
        <v>3959</v>
      </c>
      <c r="D1219" s="823" t="s">
        <v>5333</v>
      </c>
      <c r="E1219" s="805" t="s">
        <v>828</v>
      </c>
      <c r="F1219" s="805" t="s">
        <v>333</v>
      </c>
      <c r="G1219" s="806">
        <f t="shared" si="36"/>
        <v>300</v>
      </c>
      <c r="H1219" s="816">
        <v>240</v>
      </c>
      <c r="I1219" s="806">
        <f t="shared" si="37"/>
        <v>60</v>
      </c>
    </row>
    <row r="1220" spans="1:9" s="110" customFormat="1" ht="15">
      <c r="A1220" s="98">
        <v>1212</v>
      </c>
      <c r="B1220" s="817" t="s">
        <v>1011</v>
      </c>
      <c r="C1220" s="817" t="s">
        <v>3759</v>
      </c>
      <c r="D1220" s="823" t="s">
        <v>5334</v>
      </c>
      <c r="E1220" s="805" t="s">
        <v>828</v>
      </c>
      <c r="F1220" s="805" t="s">
        <v>333</v>
      </c>
      <c r="G1220" s="806">
        <f t="shared" si="36"/>
        <v>300</v>
      </c>
      <c r="H1220" s="816">
        <v>240</v>
      </c>
      <c r="I1220" s="806">
        <f t="shared" si="37"/>
        <v>60</v>
      </c>
    </row>
    <row r="1221" spans="1:9" s="110" customFormat="1" ht="15">
      <c r="A1221" s="98">
        <v>1213</v>
      </c>
      <c r="B1221" s="817" t="s">
        <v>3192</v>
      </c>
      <c r="C1221" s="817" t="s">
        <v>3049</v>
      </c>
      <c r="D1221" s="823" t="s">
        <v>5335</v>
      </c>
      <c r="E1221" s="805" t="s">
        <v>828</v>
      </c>
      <c r="F1221" s="805" t="s">
        <v>333</v>
      </c>
      <c r="G1221" s="806">
        <f t="shared" si="36"/>
        <v>300</v>
      </c>
      <c r="H1221" s="816">
        <v>240</v>
      </c>
      <c r="I1221" s="806">
        <f t="shared" si="37"/>
        <v>60</v>
      </c>
    </row>
    <row r="1222" spans="1:9" s="110" customFormat="1" ht="15">
      <c r="A1222" s="98">
        <v>1214</v>
      </c>
      <c r="B1222" s="817" t="s">
        <v>1419</v>
      </c>
      <c r="C1222" s="817" t="s">
        <v>2089</v>
      </c>
      <c r="D1222" s="823" t="s">
        <v>5336</v>
      </c>
      <c r="E1222" s="805" t="s">
        <v>828</v>
      </c>
      <c r="F1222" s="805" t="s">
        <v>333</v>
      </c>
      <c r="G1222" s="806">
        <f t="shared" si="36"/>
        <v>300</v>
      </c>
      <c r="H1222" s="816">
        <v>240</v>
      </c>
      <c r="I1222" s="806">
        <f t="shared" si="37"/>
        <v>60</v>
      </c>
    </row>
    <row r="1223" spans="1:9" s="110" customFormat="1" ht="15">
      <c r="A1223" s="98">
        <v>1215</v>
      </c>
      <c r="B1223" s="817" t="s">
        <v>1148</v>
      </c>
      <c r="C1223" s="817" t="s">
        <v>1527</v>
      </c>
      <c r="D1223" s="823" t="s">
        <v>5337</v>
      </c>
      <c r="E1223" s="805" t="s">
        <v>828</v>
      </c>
      <c r="F1223" s="805" t="s">
        <v>333</v>
      </c>
      <c r="G1223" s="806">
        <f t="shared" si="36"/>
        <v>300</v>
      </c>
      <c r="H1223" s="816">
        <v>240</v>
      </c>
      <c r="I1223" s="806">
        <f t="shared" si="37"/>
        <v>60</v>
      </c>
    </row>
    <row r="1224" spans="1:9" s="110" customFormat="1" ht="15">
      <c r="A1224" s="98">
        <v>1216</v>
      </c>
      <c r="B1224" s="817" t="s">
        <v>2739</v>
      </c>
      <c r="C1224" s="817" t="s">
        <v>969</v>
      </c>
      <c r="D1224" s="823" t="s">
        <v>5338</v>
      </c>
      <c r="E1224" s="805" t="s">
        <v>828</v>
      </c>
      <c r="F1224" s="805" t="s">
        <v>333</v>
      </c>
      <c r="G1224" s="806">
        <f t="shared" si="36"/>
        <v>200</v>
      </c>
      <c r="H1224" s="816">
        <v>160</v>
      </c>
      <c r="I1224" s="806">
        <f t="shared" si="37"/>
        <v>40</v>
      </c>
    </row>
    <row r="1225" spans="1:9" s="110" customFormat="1" ht="15">
      <c r="A1225" s="98">
        <v>1217</v>
      </c>
      <c r="B1225" s="817" t="s">
        <v>5386</v>
      </c>
      <c r="C1225" s="817" t="s">
        <v>2047</v>
      </c>
      <c r="D1225" s="823" t="s">
        <v>5339</v>
      </c>
      <c r="E1225" s="805" t="s">
        <v>828</v>
      </c>
      <c r="F1225" s="805" t="s">
        <v>333</v>
      </c>
      <c r="G1225" s="806">
        <f t="shared" si="36"/>
        <v>300</v>
      </c>
      <c r="H1225" s="816">
        <v>240</v>
      </c>
      <c r="I1225" s="806">
        <f t="shared" si="37"/>
        <v>60</v>
      </c>
    </row>
    <row r="1226" spans="1:9" s="110" customFormat="1" ht="15">
      <c r="A1226" s="98">
        <v>1218</v>
      </c>
      <c r="B1226" s="817" t="s">
        <v>1148</v>
      </c>
      <c r="C1226" s="817" t="s">
        <v>1330</v>
      </c>
      <c r="D1226" s="823" t="s">
        <v>5340</v>
      </c>
      <c r="E1226" s="805" t="s">
        <v>828</v>
      </c>
      <c r="F1226" s="805" t="s">
        <v>333</v>
      </c>
      <c r="G1226" s="806">
        <f t="shared" si="36"/>
        <v>300</v>
      </c>
      <c r="H1226" s="816">
        <v>240</v>
      </c>
      <c r="I1226" s="806">
        <f t="shared" si="37"/>
        <v>60</v>
      </c>
    </row>
    <row r="1227" spans="1:9" s="110" customFormat="1" ht="15">
      <c r="A1227" s="98">
        <v>1219</v>
      </c>
      <c r="B1227" s="817" t="s">
        <v>1113</v>
      </c>
      <c r="C1227" s="817" t="s">
        <v>2089</v>
      </c>
      <c r="D1227" s="823" t="s">
        <v>5341</v>
      </c>
      <c r="E1227" s="805" t="s">
        <v>828</v>
      </c>
      <c r="F1227" s="805" t="s">
        <v>333</v>
      </c>
      <c r="G1227" s="806">
        <f t="shared" si="36"/>
        <v>300</v>
      </c>
      <c r="H1227" s="816">
        <v>240</v>
      </c>
      <c r="I1227" s="806">
        <f t="shared" si="37"/>
        <v>60</v>
      </c>
    </row>
    <row r="1228" spans="1:9" s="110" customFormat="1" ht="15">
      <c r="A1228" s="98">
        <v>1220</v>
      </c>
      <c r="B1228" s="817" t="s">
        <v>3669</v>
      </c>
      <c r="C1228" s="817" t="s">
        <v>1772</v>
      </c>
      <c r="D1228" s="823" t="s">
        <v>5342</v>
      </c>
      <c r="E1228" s="805" t="s">
        <v>828</v>
      </c>
      <c r="F1228" s="805" t="s">
        <v>333</v>
      </c>
      <c r="G1228" s="806">
        <f t="shared" si="36"/>
        <v>300</v>
      </c>
      <c r="H1228" s="816">
        <v>240</v>
      </c>
      <c r="I1228" s="806">
        <f t="shared" si="37"/>
        <v>60</v>
      </c>
    </row>
    <row r="1229" spans="1:9" s="110" customFormat="1" ht="15">
      <c r="A1229" s="98">
        <v>1221</v>
      </c>
      <c r="B1229" s="817" t="s">
        <v>3960</v>
      </c>
      <c r="C1229" s="817" t="s">
        <v>2511</v>
      </c>
      <c r="D1229" s="823" t="s">
        <v>5343</v>
      </c>
      <c r="E1229" s="805" t="s">
        <v>828</v>
      </c>
      <c r="F1229" s="805" t="s">
        <v>333</v>
      </c>
      <c r="G1229" s="806">
        <f t="shared" si="36"/>
        <v>300</v>
      </c>
      <c r="H1229" s="816">
        <v>240</v>
      </c>
      <c r="I1229" s="806">
        <f t="shared" si="37"/>
        <v>60</v>
      </c>
    </row>
    <row r="1230" spans="1:9" s="110" customFormat="1" ht="15">
      <c r="A1230" s="98">
        <v>1222</v>
      </c>
      <c r="B1230" s="817" t="s">
        <v>1158</v>
      </c>
      <c r="C1230" s="817" t="s">
        <v>934</v>
      </c>
      <c r="D1230" s="823" t="s">
        <v>5344</v>
      </c>
      <c r="E1230" s="805" t="s">
        <v>828</v>
      </c>
      <c r="F1230" s="805" t="s">
        <v>333</v>
      </c>
      <c r="G1230" s="806">
        <f t="shared" si="36"/>
        <v>300</v>
      </c>
      <c r="H1230" s="816">
        <v>240</v>
      </c>
      <c r="I1230" s="806">
        <f t="shared" si="37"/>
        <v>60</v>
      </c>
    </row>
    <row r="1231" spans="1:9" s="110" customFormat="1" ht="15">
      <c r="A1231" s="98">
        <v>1223</v>
      </c>
      <c r="B1231" s="817" t="s">
        <v>5387</v>
      </c>
      <c r="C1231" s="817" t="s">
        <v>969</v>
      </c>
      <c r="D1231" s="823" t="s">
        <v>5345</v>
      </c>
      <c r="E1231" s="805" t="s">
        <v>828</v>
      </c>
      <c r="F1231" s="805" t="s">
        <v>333</v>
      </c>
      <c r="G1231" s="806">
        <f t="shared" si="36"/>
        <v>300</v>
      </c>
      <c r="H1231" s="816">
        <v>240</v>
      </c>
      <c r="I1231" s="806">
        <f t="shared" si="37"/>
        <v>60</v>
      </c>
    </row>
    <row r="1232" spans="1:9" s="110" customFormat="1" ht="15">
      <c r="A1232" s="98">
        <v>1224</v>
      </c>
      <c r="B1232" s="817" t="s">
        <v>937</v>
      </c>
      <c r="C1232" s="817" t="s">
        <v>4985</v>
      </c>
      <c r="D1232" s="823" t="s">
        <v>5346</v>
      </c>
      <c r="E1232" s="805" t="s">
        <v>828</v>
      </c>
      <c r="F1232" s="805" t="s">
        <v>333</v>
      </c>
      <c r="G1232" s="806">
        <f t="shared" si="36"/>
        <v>300</v>
      </c>
      <c r="H1232" s="816">
        <v>240</v>
      </c>
      <c r="I1232" s="806">
        <f t="shared" si="37"/>
        <v>60</v>
      </c>
    </row>
    <row r="1233" spans="1:9" s="110" customFormat="1" ht="15">
      <c r="A1233" s="98">
        <v>1225</v>
      </c>
      <c r="B1233" s="817" t="s">
        <v>3327</v>
      </c>
      <c r="C1233" s="817" t="s">
        <v>1297</v>
      </c>
      <c r="D1233" s="823" t="s">
        <v>5347</v>
      </c>
      <c r="E1233" s="805" t="s">
        <v>828</v>
      </c>
      <c r="F1233" s="805" t="s">
        <v>333</v>
      </c>
      <c r="G1233" s="806">
        <f t="shared" si="36"/>
        <v>300</v>
      </c>
      <c r="H1233" s="816">
        <v>240</v>
      </c>
      <c r="I1233" s="806">
        <f t="shared" si="37"/>
        <v>60</v>
      </c>
    </row>
    <row r="1234" spans="1:9" s="110" customFormat="1" ht="15">
      <c r="A1234" s="98">
        <v>1226</v>
      </c>
      <c r="B1234" s="817" t="s">
        <v>1820</v>
      </c>
      <c r="C1234" s="817" t="s">
        <v>1916</v>
      </c>
      <c r="D1234" s="823" t="s">
        <v>5348</v>
      </c>
      <c r="E1234" s="805" t="s">
        <v>828</v>
      </c>
      <c r="F1234" s="805" t="s">
        <v>333</v>
      </c>
      <c r="G1234" s="806">
        <f t="shared" si="36"/>
        <v>300</v>
      </c>
      <c r="H1234" s="816">
        <v>240</v>
      </c>
      <c r="I1234" s="806">
        <f t="shared" si="37"/>
        <v>60</v>
      </c>
    </row>
    <row r="1235" spans="1:9" s="110" customFormat="1" ht="15">
      <c r="A1235" s="98">
        <v>1227</v>
      </c>
      <c r="B1235" s="817" t="s">
        <v>1532</v>
      </c>
      <c r="C1235" s="817" t="s">
        <v>4036</v>
      </c>
      <c r="D1235" s="823" t="s">
        <v>5349</v>
      </c>
      <c r="E1235" s="805" t="s">
        <v>828</v>
      </c>
      <c r="F1235" s="805" t="s">
        <v>333</v>
      </c>
      <c r="G1235" s="806">
        <f t="shared" si="36"/>
        <v>300</v>
      </c>
      <c r="H1235" s="816">
        <v>240</v>
      </c>
      <c r="I1235" s="806">
        <f t="shared" si="37"/>
        <v>60</v>
      </c>
    </row>
    <row r="1236" spans="1:9" s="110" customFormat="1" ht="15">
      <c r="A1236" s="98">
        <v>1228</v>
      </c>
      <c r="B1236" s="817" t="s">
        <v>913</v>
      </c>
      <c r="C1236" s="817" t="s">
        <v>5388</v>
      </c>
      <c r="D1236" s="823" t="s">
        <v>5350</v>
      </c>
      <c r="E1236" s="805" t="s">
        <v>828</v>
      </c>
      <c r="F1236" s="805" t="s">
        <v>333</v>
      </c>
      <c r="G1236" s="806">
        <f t="shared" si="36"/>
        <v>300</v>
      </c>
      <c r="H1236" s="816">
        <v>240</v>
      </c>
      <c r="I1236" s="806">
        <f t="shared" si="37"/>
        <v>60</v>
      </c>
    </row>
    <row r="1237" spans="1:9" s="110" customFormat="1" ht="15">
      <c r="A1237" s="98">
        <v>1229</v>
      </c>
      <c r="B1237" s="817" t="s">
        <v>2234</v>
      </c>
      <c r="C1237" s="817" t="s">
        <v>5389</v>
      </c>
      <c r="D1237" s="823" t="s">
        <v>5351</v>
      </c>
      <c r="E1237" s="805" t="s">
        <v>828</v>
      </c>
      <c r="F1237" s="805" t="s">
        <v>333</v>
      </c>
      <c r="G1237" s="806">
        <f t="shared" si="36"/>
        <v>300</v>
      </c>
      <c r="H1237" s="816">
        <v>240</v>
      </c>
      <c r="I1237" s="806">
        <f t="shared" si="37"/>
        <v>60</v>
      </c>
    </row>
    <row r="1238" spans="1:9" s="110" customFormat="1" ht="15">
      <c r="A1238" s="98">
        <v>1230</v>
      </c>
      <c r="B1238" s="817" t="s">
        <v>5390</v>
      </c>
      <c r="C1238" s="817" t="s">
        <v>5391</v>
      </c>
      <c r="D1238" s="823" t="s">
        <v>5352</v>
      </c>
      <c r="E1238" s="805" t="s">
        <v>828</v>
      </c>
      <c r="F1238" s="805" t="s">
        <v>333</v>
      </c>
      <c r="G1238" s="806">
        <f t="shared" si="36"/>
        <v>300</v>
      </c>
      <c r="H1238" s="816">
        <v>240</v>
      </c>
      <c r="I1238" s="806">
        <f t="shared" si="37"/>
        <v>60</v>
      </c>
    </row>
    <row r="1239" spans="1:9" s="110" customFormat="1" ht="15">
      <c r="A1239" s="98">
        <v>1231</v>
      </c>
      <c r="B1239" s="817" t="s">
        <v>843</v>
      </c>
      <c r="C1239" s="817" t="s">
        <v>5191</v>
      </c>
      <c r="D1239" s="823" t="s">
        <v>5353</v>
      </c>
      <c r="E1239" s="805" t="s">
        <v>828</v>
      </c>
      <c r="F1239" s="805" t="s">
        <v>333</v>
      </c>
      <c r="G1239" s="806">
        <f t="shared" si="36"/>
        <v>300</v>
      </c>
      <c r="H1239" s="816">
        <v>240</v>
      </c>
      <c r="I1239" s="806">
        <f t="shared" si="37"/>
        <v>60</v>
      </c>
    </row>
    <row r="1240" spans="1:9" s="110" customFormat="1" ht="15">
      <c r="A1240" s="98">
        <v>1232</v>
      </c>
      <c r="B1240" s="817" t="s">
        <v>916</v>
      </c>
      <c r="C1240" s="817" t="s">
        <v>5392</v>
      </c>
      <c r="D1240" s="823" t="s">
        <v>5354</v>
      </c>
      <c r="E1240" s="805" t="s">
        <v>828</v>
      </c>
      <c r="F1240" s="805" t="s">
        <v>333</v>
      </c>
      <c r="G1240" s="806">
        <f t="shared" si="36"/>
        <v>100</v>
      </c>
      <c r="H1240" s="816">
        <v>80</v>
      </c>
      <c r="I1240" s="806">
        <f t="shared" si="37"/>
        <v>20</v>
      </c>
    </row>
    <row r="1241" spans="1:9" s="110" customFormat="1" ht="15">
      <c r="A1241" s="98">
        <v>1233</v>
      </c>
      <c r="B1241" s="817" t="s">
        <v>5387</v>
      </c>
      <c r="C1241" s="817" t="s">
        <v>1395</v>
      </c>
      <c r="D1241" s="823" t="s">
        <v>5355</v>
      </c>
      <c r="E1241" s="805" t="s">
        <v>828</v>
      </c>
      <c r="F1241" s="805" t="s">
        <v>333</v>
      </c>
      <c r="G1241" s="806">
        <f t="shared" si="36"/>
        <v>100</v>
      </c>
      <c r="H1241" s="816">
        <v>80</v>
      </c>
      <c r="I1241" s="806">
        <f t="shared" si="37"/>
        <v>20</v>
      </c>
    </row>
    <row r="1242" spans="1:9" s="110" customFormat="1" ht="15">
      <c r="A1242" s="98">
        <v>1234</v>
      </c>
      <c r="B1242" s="817" t="s">
        <v>1498</v>
      </c>
      <c r="C1242" s="817" t="s">
        <v>969</v>
      </c>
      <c r="D1242" s="823" t="s">
        <v>5356</v>
      </c>
      <c r="E1242" s="805" t="s">
        <v>828</v>
      </c>
      <c r="F1242" s="805" t="s">
        <v>333</v>
      </c>
      <c r="G1242" s="806">
        <f t="shared" si="36"/>
        <v>100</v>
      </c>
      <c r="H1242" s="816">
        <v>80</v>
      </c>
      <c r="I1242" s="806">
        <f t="shared" si="37"/>
        <v>20</v>
      </c>
    </row>
    <row r="1243" spans="1:9" s="110" customFormat="1" ht="15">
      <c r="A1243" s="98">
        <v>1235</v>
      </c>
      <c r="B1243" s="817" t="s">
        <v>829</v>
      </c>
      <c r="C1243" s="817" t="s">
        <v>1564</v>
      </c>
      <c r="D1243" s="823" t="s">
        <v>5357</v>
      </c>
      <c r="E1243" s="805" t="s">
        <v>828</v>
      </c>
      <c r="F1243" s="805" t="s">
        <v>333</v>
      </c>
      <c r="G1243" s="806">
        <f t="shared" si="36"/>
        <v>100</v>
      </c>
      <c r="H1243" s="816">
        <v>80</v>
      </c>
      <c r="I1243" s="806">
        <f t="shared" si="37"/>
        <v>20</v>
      </c>
    </row>
    <row r="1244" spans="1:9" s="110" customFormat="1" ht="15">
      <c r="A1244" s="98">
        <v>1236</v>
      </c>
      <c r="B1244" s="817" t="s">
        <v>2483</v>
      </c>
      <c r="C1244" s="817" t="s">
        <v>5393</v>
      </c>
      <c r="D1244" s="823" t="s">
        <v>5358</v>
      </c>
      <c r="E1244" s="805" t="s">
        <v>828</v>
      </c>
      <c r="F1244" s="805" t="s">
        <v>333</v>
      </c>
      <c r="G1244" s="806">
        <f t="shared" si="36"/>
        <v>100</v>
      </c>
      <c r="H1244" s="816">
        <v>80</v>
      </c>
      <c r="I1244" s="806">
        <f t="shared" si="37"/>
        <v>20</v>
      </c>
    </row>
    <row r="1245" spans="1:9" s="110" customFormat="1" ht="15">
      <c r="A1245" s="98">
        <v>1237</v>
      </c>
      <c r="B1245" s="817" t="s">
        <v>878</v>
      </c>
      <c r="C1245" s="817" t="s">
        <v>2047</v>
      </c>
      <c r="D1245" s="823" t="s">
        <v>5359</v>
      </c>
      <c r="E1245" s="805" t="s">
        <v>828</v>
      </c>
      <c r="F1245" s="805" t="s">
        <v>333</v>
      </c>
      <c r="G1245" s="806">
        <f t="shared" si="36"/>
        <v>100</v>
      </c>
      <c r="H1245" s="816">
        <v>80</v>
      </c>
      <c r="I1245" s="806">
        <f t="shared" si="37"/>
        <v>20</v>
      </c>
    </row>
    <row r="1246" spans="1:9" s="110" customFormat="1" ht="15">
      <c r="A1246" s="98">
        <v>1238</v>
      </c>
      <c r="B1246" s="817" t="s">
        <v>1053</v>
      </c>
      <c r="C1246" s="817" t="s">
        <v>1825</v>
      </c>
      <c r="D1246" s="823" t="s">
        <v>5360</v>
      </c>
      <c r="E1246" s="805" t="s">
        <v>828</v>
      </c>
      <c r="F1246" s="805" t="s">
        <v>333</v>
      </c>
      <c r="G1246" s="806">
        <f t="shared" si="36"/>
        <v>100</v>
      </c>
      <c r="H1246" s="816">
        <v>80</v>
      </c>
      <c r="I1246" s="806">
        <f t="shared" si="37"/>
        <v>20</v>
      </c>
    </row>
    <row r="1247" spans="1:9" s="110" customFormat="1" ht="15">
      <c r="A1247" s="98">
        <v>1239</v>
      </c>
      <c r="B1247" s="817" t="s">
        <v>2063</v>
      </c>
      <c r="C1247" s="817" t="s">
        <v>1512</v>
      </c>
      <c r="D1247" s="823" t="s">
        <v>5361</v>
      </c>
      <c r="E1247" s="805" t="s">
        <v>828</v>
      </c>
      <c r="F1247" s="805" t="s">
        <v>333</v>
      </c>
      <c r="G1247" s="806">
        <f t="shared" si="36"/>
        <v>100</v>
      </c>
      <c r="H1247" s="816">
        <v>80</v>
      </c>
      <c r="I1247" s="806">
        <f t="shared" si="37"/>
        <v>20</v>
      </c>
    </row>
    <row r="1248" spans="1:9" s="110" customFormat="1" ht="15">
      <c r="A1248" s="98">
        <v>1240</v>
      </c>
      <c r="B1248" s="817" t="s">
        <v>1325</v>
      </c>
      <c r="C1248" s="817" t="s">
        <v>5394</v>
      </c>
      <c r="D1248" s="823" t="s">
        <v>5362</v>
      </c>
      <c r="E1248" s="805" t="s">
        <v>828</v>
      </c>
      <c r="F1248" s="805" t="s">
        <v>333</v>
      </c>
      <c r="G1248" s="806">
        <f t="shared" si="36"/>
        <v>100</v>
      </c>
      <c r="H1248" s="816">
        <v>80</v>
      </c>
      <c r="I1248" s="806">
        <f t="shared" si="37"/>
        <v>20</v>
      </c>
    </row>
    <row r="1249" spans="1:9" s="110" customFormat="1" ht="15">
      <c r="A1249" s="98">
        <v>1241</v>
      </c>
      <c r="B1249" s="817" t="s">
        <v>2008</v>
      </c>
      <c r="C1249" s="817" t="s">
        <v>1269</v>
      </c>
      <c r="D1249" s="823" t="s">
        <v>5363</v>
      </c>
      <c r="E1249" s="805" t="s">
        <v>828</v>
      </c>
      <c r="F1249" s="805" t="s">
        <v>333</v>
      </c>
      <c r="G1249" s="806">
        <f t="shared" ref="G1249:G1312" si="38">H1249/0.8</f>
        <v>100</v>
      </c>
      <c r="H1249" s="816">
        <v>80</v>
      </c>
      <c r="I1249" s="806">
        <f t="shared" ref="I1249:I1312" si="39">H1249*0.25</f>
        <v>20</v>
      </c>
    </row>
    <row r="1250" spans="1:9" s="110" customFormat="1" ht="15">
      <c r="A1250" s="98">
        <v>1242</v>
      </c>
      <c r="B1250" s="817" t="s">
        <v>1267</v>
      </c>
      <c r="C1250" s="817" t="s">
        <v>3003</v>
      </c>
      <c r="D1250" s="823" t="s">
        <v>5364</v>
      </c>
      <c r="E1250" s="805" t="s">
        <v>828</v>
      </c>
      <c r="F1250" s="805" t="s">
        <v>333</v>
      </c>
      <c r="G1250" s="806">
        <f t="shared" si="38"/>
        <v>100</v>
      </c>
      <c r="H1250" s="816">
        <v>80</v>
      </c>
      <c r="I1250" s="806">
        <f t="shared" si="39"/>
        <v>20</v>
      </c>
    </row>
    <row r="1251" spans="1:9" s="110" customFormat="1" ht="15">
      <c r="A1251" s="98">
        <v>1243</v>
      </c>
      <c r="B1251" s="817" t="s">
        <v>2216</v>
      </c>
      <c r="C1251" s="817" t="s">
        <v>557</v>
      </c>
      <c r="D1251" s="823" t="s">
        <v>5365</v>
      </c>
      <c r="E1251" s="805" t="s">
        <v>828</v>
      </c>
      <c r="F1251" s="805" t="s">
        <v>333</v>
      </c>
      <c r="G1251" s="806">
        <f t="shared" si="38"/>
        <v>100</v>
      </c>
      <c r="H1251" s="816">
        <v>80</v>
      </c>
      <c r="I1251" s="806">
        <f t="shared" si="39"/>
        <v>20</v>
      </c>
    </row>
    <row r="1252" spans="1:9" s="110" customFormat="1" ht="15">
      <c r="A1252" s="98">
        <v>1244</v>
      </c>
      <c r="B1252" s="817" t="s">
        <v>991</v>
      </c>
      <c r="C1252" s="817" t="s">
        <v>5395</v>
      </c>
      <c r="D1252" s="823" t="s">
        <v>5366</v>
      </c>
      <c r="E1252" s="805" t="s">
        <v>828</v>
      </c>
      <c r="F1252" s="805" t="s">
        <v>333</v>
      </c>
      <c r="G1252" s="806">
        <f t="shared" si="38"/>
        <v>100</v>
      </c>
      <c r="H1252" s="816">
        <v>80</v>
      </c>
      <c r="I1252" s="806">
        <f t="shared" si="39"/>
        <v>20</v>
      </c>
    </row>
    <row r="1253" spans="1:9" s="110" customFormat="1" ht="15">
      <c r="A1253" s="98">
        <v>1245</v>
      </c>
      <c r="B1253" s="817" t="s">
        <v>1130</v>
      </c>
      <c r="C1253" s="817" t="s">
        <v>557</v>
      </c>
      <c r="D1253" s="823" t="s">
        <v>5367</v>
      </c>
      <c r="E1253" s="805" t="s">
        <v>828</v>
      </c>
      <c r="F1253" s="805" t="s">
        <v>333</v>
      </c>
      <c r="G1253" s="806">
        <f t="shared" si="38"/>
        <v>100</v>
      </c>
      <c r="H1253" s="816">
        <v>80</v>
      </c>
      <c r="I1253" s="806">
        <f t="shared" si="39"/>
        <v>20</v>
      </c>
    </row>
    <row r="1254" spans="1:9" s="110" customFormat="1" ht="15">
      <c r="A1254" s="98">
        <v>1246</v>
      </c>
      <c r="B1254" s="817" t="s">
        <v>4159</v>
      </c>
      <c r="C1254" s="817" t="s">
        <v>557</v>
      </c>
      <c r="D1254" s="823" t="s">
        <v>5368</v>
      </c>
      <c r="E1254" s="805" t="s">
        <v>828</v>
      </c>
      <c r="F1254" s="805" t="s">
        <v>333</v>
      </c>
      <c r="G1254" s="806">
        <f t="shared" si="38"/>
        <v>100</v>
      </c>
      <c r="H1254" s="816">
        <v>80</v>
      </c>
      <c r="I1254" s="806">
        <f t="shared" si="39"/>
        <v>20</v>
      </c>
    </row>
    <row r="1255" spans="1:9" s="110" customFormat="1" ht="15">
      <c r="A1255" s="98">
        <v>1247</v>
      </c>
      <c r="B1255" s="817" t="s">
        <v>2588</v>
      </c>
      <c r="C1255" s="817" t="s">
        <v>4587</v>
      </c>
      <c r="D1255" s="823" t="s">
        <v>5369</v>
      </c>
      <c r="E1255" s="805" t="s">
        <v>828</v>
      </c>
      <c r="F1255" s="805" t="s">
        <v>333</v>
      </c>
      <c r="G1255" s="806">
        <f t="shared" si="38"/>
        <v>100</v>
      </c>
      <c r="H1255" s="816">
        <v>80</v>
      </c>
      <c r="I1255" s="806">
        <f t="shared" si="39"/>
        <v>20</v>
      </c>
    </row>
    <row r="1256" spans="1:9" s="110" customFormat="1" ht="15">
      <c r="A1256" s="98">
        <v>1248</v>
      </c>
      <c r="B1256" s="817" t="s">
        <v>916</v>
      </c>
      <c r="C1256" s="817" t="s">
        <v>2051</v>
      </c>
      <c r="D1256" s="823" t="s">
        <v>5370</v>
      </c>
      <c r="E1256" s="805" t="s">
        <v>828</v>
      </c>
      <c r="F1256" s="805" t="s">
        <v>333</v>
      </c>
      <c r="G1256" s="806">
        <f t="shared" si="38"/>
        <v>100</v>
      </c>
      <c r="H1256" s="816">
        <v>80</v>
      </c>
      <c r="I1256" s="806">
        <f t="shared" si="39"/>
        <v>20</v>
      </c>
    </row>
    <row r="1257" spans="1:9" s="110" customFormat="1" ht="15">
      <c r="A1257" s="98">
        <v>1249</v>
      </c>
      <c r="B1257" s="817" t="s">
        <v>2646</v>
      </c>
      <c r="C1257" s="817" t="s">
        <v>2089</v>
      </c>
      <c r="D1257" s="823" t="s">
        <v>5371</v>
      </c>
      <c r="E1257" s="805" t="s">
        <v>828</v>
      </c>
      <c r="F1257" s="805" t="s">
        <v>333</v>
      </c>
      <c r="G1257" s="806">
        <f t="shared" si="38"/>
        <v>100</v>
      </c>
      <c r="H1257" s="816">
        <v>80</v>
      </c>
      <c r="I1257" s="806">
        <f t="shared" si="39"/>
        <v>20</v>
      </c>
    </row>
    <row r="1258" spans="1:9" s="110" customFormat="1" ht="15">
      <c r="A1258" s="98">
        <v>1250</v>
      </c>
      <c r="B1258" s="817" t="s">
        <v>817</v>
      </c>
      <c r="C1258" s="817" t="s">
        <v>5396</v>
      </c>
      <c r="D1258" s="823" t="s">
        <v>5372</v>
      </c>
      <c r="E1258" s="805" t="s">
        <v>828</v>
      </c>
      <c r="F1258" s="805" t="s">
        <v>333</v>
      </c>
      <c r="G1258" s="806">
        <f t="shared" si="38"/>
        <v>100</v>
      </c>
      <c r="H1258" s="816">
        <v>80</v>
      </c>
      <c r="I1258" s="806">
        <f t="shared" si="39"/>
        <v>20</v>
      </c>
    </row>
    <row r="1259" spans="1:9" s="110" customFormat="1" ht="15">
      <c r="A1259" s="98">
        <v>1251</v>
      </c>
      <c r="B1259" s="817" t="s">
        <v>1817</v>
      </c>
      <c r="C1259" s="817" t="s">
        <v>5397</v>
      </c>
      <c r="D1259" s="823" t="s">
        <v>5373</v>
      </c>
      <c r="E1259" s="805" t="s">
        <v>828</v>
      </c>
      <c r="F1259" s="805" t="s">
        <v>333</v>
      </c>
      <c r="G1259" s="806">
        <f t="shared" si="38"/>
        <v>100</v>
      </c>
      <c r="H1259" s="816">
        <v>80</v>
      </c>
      <c r="I1259" s="806">
        <f t="shared" si="39"/>
        <v>20</v>
      </c>
    </row>
    <row r="1260" spans="1:9" s="110" customFormat="1" ht="15">
      <c r="A1260" s="98">
        <v>1252</v>
      </c>
      <c r="B1260" s="817" t="s">
        <v>4591</v>
      </c>
      <c r="C1260" s="817" t="s">
        <v>969</v>
      </c>
      <c r="D1260" s="823" t="s">
        <v>5374</v>
      </c>
      <c r="E1260" s="805" t="s">
        <v>828</v>
      </c>
      <c r="F1260" s="805" t="s">
        <v>333</v>
      </c>
      <c r="G1260" s="806">
        <f t="shared" si="38"/>
        <v>100</v>
      </c>
      <c r="H1260" s="816">
        <v>80</v>
      </c>
      <c r="I1260" s="806">
        <f t="shared" si="39"/>
        <v>20</v>
      </c>
    </row>
    <row r="1261" spans="1:9" s="110" customFormat="1" ht="15">
      <c r="A1261" s="98">
        <v>1253</v>
      </c>
      <c r="B1261" s="817" t="s">
        <v>1397</v>
      </c>
      <c r="C1261" s="817" t="s">
        <v>5191</v>
      </c>
      <c r="D1261" s="823" t="s">
        <v>5375</v>
      </c>
      <c r="E1261" s="805" t="s">
        <v>828</v>
      </c>
      <c r="F1261" s="805" t="s">
        <v>333</v>
      </c>
      <c r="G1261" s="806">
        <f t="shared" si="38"/>
        <v>100</v>
      </c>
      <c r="H1261" s="816">
        <v>80</v>
      </c>
      <c r="I1261" s="806">
        <f t="shared" si="39"/>
        <v>20</v>
      </c>
    </row>
    <row r="1262" spans="1:9" s="110" customFormat="1" ht="15">
      <c r="A1262" s="98">
        <v>1254</v>
      </c>
      <c r="B1262" s="817" t="s">
        <v>1480</v>
      </c>
      <c r="C1262" s="817" t="s">
        <v>4033</v>
      </c>
      <c r="D1262" s="823" t="s">
        <v>5376</v>
      </c>
      <c r="E1262" s="805" t="s">
        <v>828</v>
      </c>
      <c r="F1262" s="805" t="s">
        <v>333</v>
      </c>
      <c r="G1262" s="806">
        <f t="shared" si="38"/>
        <v>100</v>
      </c>
      <c r="H1262" s="816">
        <v>80</v>
      </c>
      <c r="I1262" s="806">
        <f t="shared" si="39"/>
        <v>20</v>
      </c>
    </row>
    <row r="1263" spans="1:9" s="110" customFormat="1" ht="15">
      <c r="A1263" s="98">
        <v>1255</v>
      </c>
      <c r="B1263" s="817" t="s">
        <v>4159</v>
      </c>
      <c r="C1263" s="817" t="s">
        <v>5398</v>
      </c>
      <c r="D1263" s="823" t="s">
        <v>5377</v>
      </c>
      <c r="E1263" s="805" t="s">
        <v>828</v>
      </c>
      <c r="F1263" s="805" t="s">
        <v>333</v>
      </c>
      <c r="G1263" s="806">
        <f t="shared" si="38"/>
        <v>100</v>
      </c>
      <c r="H1263" s="816">
        <v>80</v>
      </c>
      <c r="I1263" s="806">
        <f t="shared" si="39"/>
        <v>20</v>
      </c>
    </row>
    <row r="1264" spans="1:9" s="110" customFormat="1" ht="15">
      <c r="A1264" s="98">
        <v>1256</v>
      </c>
      <c r="B1264" s="817" t="s">
        <v>817</v>
      </c>
      <c r="C1264" s="817" t="s">
        <v>1269</v>
      </c>
      <c r="D1264" s="823" t="s">
        <v>5378</v>
      </c>
      <c r="E1264" s="805" t="s">
        <v>828</v>
      </c>
      <c r="F1264" s="805" t="s">
        <v>333</v>
      </c>
      <c r="G1264" s="806">
        <f t="shared" si="38"/>
        <v>100</v>
      </c>
      <c r="H1264" s="816">
        <v>80</v>
      </c>
      <c r="I1264" s="806">
        <f t="shared" si="39"/>
        <v>20</v>
      </c>
    </row>
    <row r="1265" spans="1:9" s="110" customFormat="1" ht="15">
      <c r="A1265" s="98">
        <v>1257</v>
      </c>
      <c r="B1265" s="817" t="s">
        <v>5399</v>
      </c>
      <c r="C1265" s="817" t="s">
        <v>552</v>
      </c>
      <c r="D1265" s="823" t="s">
        <v>5379</v>
      </c>
      <c r="E1265" s="805" t="s">
        <v>828</v>
      </c>
      <c r="F1265" s="805" t="s">
        <v>333</v>
      </c>
      <c r="G1265" s="806">
        <f t="shared" si="38"/>
        <v>100</v>
      </c>
      <c r="H1265" s="816">
        <v>80</v>
      </c>
      <c r="I1265" s="806">
        <f t="shared" si="39"/>
        <v>20</v>
      </c>
    </row>
    <row r="1266" spans="1:9" s="110" customFormat="1" ht="15">
      <c r="A1266" s="98">
        <v>1258</v>
      </c>
      <c r="B1266" s="817" t="s">
        <v>2592</v>
      </c>
      <c r="C1266" s="817" t="s">
        <v>2051</v>
      </c>
      <c r="D1266" s="823" t="s">
        <v>5380</v>
      </c>
      <c r="E1266" s="805" t="s">
        <v>828</v>
      </c>
      <c r="F1266" s="805" t="s">
        <v>333</v>
      </c>
      <c r="G1266" s="806">
        <f t="shared" si="38"/>
        <v>100</v>
      </c>
      <c r="H1266" s="816">
        <v>80</v>
      </c>
      <c r="I1266" s="806">
        <f t="shared" si="39"/>
        <v>20</v>
      </c>
    </row>
    <row r="1267" spans="1:9" s="110" customFormat="1" ht="15">
      <c r="A1267" s="98">
        <v>1259</v>
      </c>
      <c r="B1267" s="817" t="s">
        <v>843</v>
      </c>
      <c r="C1267" s="817" t="s">
        <v>5400</v>
      </c>
      <c r="D1267" s="823" t="s">
        <v>5381</v>
      </c>
      <c r="E1267" s="805" t="s">
        <v>828</v>
      </c>
      <c r="F1267" s="805" t="s">
        <v>333</v>
      </c>
      <c r="G1267" s="806">
        <f t="shared" si="38"/>
        <v>100</v>
      </c>
      <c r="H1267" s="816">
        <v>80</v>
      </c>
      <c r="I1267" s="806">
        <f t="shared" si="39"/>
        <v>20</v>
      </c>
    </row>
    <row r="1268" spans="1:9" s="110" customFormat="1" ht="15">
      <c r="A1268" s="98">
        <v>1260</v>
      </c>
      <c r="B1268" s="817" t="s">
        <v>1511</v>
      </c>
      <c r="C1268" s="817" t="s">
        <v>2511</v>
      </c>
      <c r="D1268" s="823" t="s">
        <v>5382</v>
      </c>
      <c r="E1268" s="805" t="s">
        <v>828</v>
      </c>
      <c r="F1268" s="805" t="s">
        <v>333</v>
      </c>
      <c r="G1268" s="806">
        <f t="shared" si="38"/>
        <v>100</v>
      </c>
      <c r="H1268" s="816">
        <v>80</v>
      </c>
      <c r="I1268" s="806">
        <f t="shared" si="39"/>
        <v>20</v>
      </c>
    </row>
    <row r="1269" spans="1:9" s="110" customFormat="1" ht="15">
      <c r="A1269" s="98">
        <v>1261</v>
      </c>
      <c r="B1269" s="817" t="s">
        <v>1045</v>
      </c>
      <c r="C1269" s="817" t="s">
        <v>5393</v>
      </c>
      <c r="D1269" s="823" t="s">
        <v>5383</v>
      </c>
      <c r="E1269" s="805" t="s">
        <v>828</v>
      </c>
      <c r="F1269" s="805" t="s">
        <v>333</v>
      </c>
      <c r="G1269" s="806">
        <f t="shared" si="38"/>
        <v>200</v>
      </c>
      <c r="H1269" s="816">
        <v>160</v>
      </c>
      <c r="I1269" s="806">
        <f t="shared" si="39"/>
        <v>40</v>
      </c>
    </row>
    <row r="1270" spans="1:9" s="110" customFormat="1" ht="15">
      <c r="A1270" s="98">
        <v>1262</v>
      </c>
      <c r="B1270" s="817" t="s">
        <v>942</v>
      </c>
      <c r="C1270" s="817" t="s">
        <v>5401</v>
      </c>
      <c r="D1270" s="823" t="s">
        <v>5384</v>
      </c>
      <c r="E1270" s="805" t="s">
        <v>828</v>
      </c>
      <c r="F1270" s="805" t="s">
        <v>333</v>
      </c>
      <c r="G1270" s="806">
        <f t="shared" si="38"/>
        <v>100</v>
      </c>
      <c r="H1270" s="816">
        <v>80</v>
      </c>
      <c r="I1270" s="806">
        <f t="shared" si="39"/>
        <v>20</v>
      </c>
    </row>
    <row r="1271" spans="1:9" s="110" customFormat="1" ht="15">
      <c r="A1271" s="98">
        <v>1263</v>
      </c>
      <c r="B1271" s="803" t="s">
        <v>2600</v>
      </c>
      <c r="C1271" s="803" t="s">
        <v>5406</v>
      </c>
      <c r="D1271" s="804" t="s">
        <v>5402</v>
      </c>
      <c r="E1271" s="805" t="s">
        <v>828</v>
      </c>
      <c r="F1271" s="805" t="s">
        <v>333</v>
      </c>
      <c r="G1271" s="806">
        <f t="shared" si="38"/>
        <v>150</v>
      </c>
      <c r="H1271" s="815">
        <v>120</v>
      </c>
      <c r="I1271" s="806">
        <f t="shared" si="39"/>
        <v>30</v>
      </c>
    </row>
    <row r="1272" spans="1:9" s="110" customFormat="1" ht="15">
      <c r="A1272" s="98">
        <v>1264</v>
      </c>
      <c r="B1272" s="803" t="s">
        <v>5407</v>
      </c>
      <c r="C1272" s="808" t="s">
        <v>5408</v>
      </c>
      <c r="D1272" s="804">
        <v>37001056924</v>
      </c>
      <c r="E1272" s="805" t="s">
        <v>828</v>
      </c>
      <c r="F1272" s="805" t="s">
        <v>333</v>
      </c>
      <c r="G1272" s="806">
        <f t="shared" si="38"/>
        <v>200</v>
      </c>
      <c r="H1272" s="816">
        <v>160</v>
      </c>
      <c r="I1272" s="806">
        <f t="shared" si="39"/>
        <v>40</v>
      </c>
    </row>
    <row r="1273" spans="1:9" s="110" customFormat="1" ht="15">
      <c r="A1273" s="98">
        <v>1265</v>
      </c>
      <c r="B1273" s="803" t="s">
        <v>3196</v>
      </c>
      <c r="C1273" s="811" t="s">
        <v>4539</v>
      </c>
      <c r="D1273" s="804">
        <v>37701063127</v>
      </c>
      <c r="E1273" s="805" t="s">
        <v>828</v>
      </c>
      <c r="F1273" s="805" t="s">
        <v>333</v>
      </c>
      <c r="G1273" s="806">
        <f t="shared" si="38"/>
        <v>200</v>
      </c>
      <c r="H1273" s="816">
        <v>160</v>
      </c>
      <c r="I1273" s="806">
        <f t="shared" si="39"/>
        <v>40</v>
      </c>
    </row>
    <row r="1274" spans="1:9" s="110" customFormat="1" ht="15">
      <c r="A1274" s="98">
        <v>1266</v>
      </c>
      <c r="B1274" s="803" t="s">
        <v>832</v>
      </c>
      <c r="C1274" s="808" t="s">
        <v>5409</v>
      </c>
      <c r="D1274" s="804">
        <v>37001005229</v>
      </c>
      <c r="E1274" s="805" t="s">
        <v>828</v>
      </c>
      <c r="F1274" s="805" t="s">
        <v>333</v>
      </c>
      <c r="G1274" s="806">
        <f t="shared" si="38"/>
        <v>100</v>
      </c>
      <c r="H1274" s="816">
        <v>80</v>
      </c>
      <c r="I1274" s="806">
        <f t="shared" si="39"/>
        <v>20</v>
      </c>
    </row>
    <row r="1275" spans="1:9" s="110" customFormat="1" ht="15">
      <c r="A1275" s="98">
        <v>1267</v>
      </c>
      <c r="B1275" s="803" t="s">
        <v>1982</v>
      </c>
      <c r="C1275" s="808" t="s">
        <v>5410</v>
      </c>
      <c r="D1275" s="804">
        <v>37001035546</v>
      </c>
      <c r="E1275" s="805" t="s">
        <v>828</v>
      </c>
      <c r="F1275" s="805" t="s">
        <v>333</v>
      </c>
      <c r="G1275" s="806">
        <f t="shared" si="38"/>
        <v>100</v>
      </c>
      <c r="H1275" s="816">
        <v>80</v>
      </c>
      <c r="I1275" s="806">
        <f t="shared" si="39"/>
        <v>20</v>
      </c>
    </row>
    <row r="1276" spans="1:9" s="110" customFormat="1" ht="15">
      <c r="A1276" s="98">
        <v>1268</v>
      </c>
      <c r="B1276" s="803" t="s">
        <v>2600</v>
      </c>
      <c r="C1276" s="808" t="s">
        <v>5411</v>
      </c>
      <c r="D1276" s="804">
        <v>37001054613</v>
      </c>
      <c r="E1276" s="805" t="s">
        <v>828</v>
      </c>
      <c r="F1276" s="805" t="s">
        <v>333</v>
      </c>
      <c r="G1276" s="806">
        <f t="shared" si="38"/>
        <v>100</v>
      </c>
      <c r="H1276" s="816">
        <v>80</v>
      </c>
      <c r="I1276" s="806">
        <f t="shared" si="39"/>
        <v>20</v>
      </c>
    </row>
    <row r="1277" spans="1:9" s="110" customFormat="1" ht="15">
      <c r="A1277" s="98">
        <v>1269</v>
      </c>
      <c r="B1277" s="803" t="s">
        <v>5412</v>
      </c>
      <c r="C1277" s="808" t="s">
        <v>5322</v>
      </c>
      <c r="D1277" s="804">
        <v>37601060342</v>
      </c>
      <c r="E1277" s="805" t="s">
        <v>828</v>
      </c>
      <c r="F1277" s="805" t="s">
        <v>333</v>
      </c>
      <c r="G1277" s="806">
        <f t="shared" si="38"/>
        <v>100</v>
      </c>
      <c r="H1277" s="816">
        <v>80</v>
      </c>
      <c r="I1277" s="806">
        <f t="shared" si="39"/>
        <v>20</v>
      </c>
    </row>
    <row r="1278" spans="1:9" s="110" customFormat="1" ht="15">
      <c r="A1278" s="98">
        <v>1270</v>
      </c>
      <c r="B1278" s="803" t="s">
        <v>933</v>
      </c>
      <c r="C1278" s="808" t="s">
        <v>5413</v>
      </c>
      <c r="D1278" s="804">
        <v>31001053591</v>
      </c>
      <c r="E1278" s="805" t="s">
        <v>828</v>
      </c>
      <c r="F1278" s="805" t="s">
        <v>333</v>
      </c>
      <c r="G1278" s="806">
        <f t="shared" si="38"/>
        <v>100</v>
      </c>
      <c r="H1278" s="816">
        <v>80</v>
      </c>
      <c r="I1278" s="806">
        <f t="shared" si="39"/>
        <v>20</v>
      </c>
    </row>
    <row r="1279" spans="1:9" s="110" customFormat="1" ht="15">
      <c r="A1279" s="98">
        <v>1271</v>
      </c>
      <c r="B1279" s="803" t="s">
        <v>1163</v>
      </c>
      <c r="C1279" s="808" t="s">
        <v>1356</v>
      </c>
      <c r="D1279" s="804">
        <v>37001023542</v>
      </c>
      <c r="E1279" s="805" t="s">
        <v>828</v>
      </c>
      <c r="F1279" s="805" t="s">
        <v>333</v>
      </c>
      <c r="G1279" s="806">
        <f t="shared" si="38"/>
        <v>100</v>
      </c>
      <c r="H1279" s="816">
        <v>80</v>
      </c>
      <c r="I1279" s="806">
        <f t="shared" si="39"/>
        <v>20</v>
      </c>
    </row>
    <row r="1280" spans="1:9" s="110" customFormat="1" ht="15">
      <c r="A1280" s="98">
        <v>1272</v>
      </c>
      <c r="B1280" s="803" t="s">
        <v>2398</v>
      </c>
      <c r="C1280" s="808" t="s">
        <v>1213</v>
      </c>
      <c r="D1280" s="829" t="s">
        <v>5403</v>
      </c>
      <c r="E1280" s="805" t="s">
        <v>828</v>
      </c>
      <c r="F1280" s="805" t="s">
        <v>333</v>
      </c>
      <c r="G1280" s="806">
        <f t="shared" si="38"/>
        <v>100</v>
      </c>
      <c r="H1280" s="816">
        <v>80</v>
      </c>
      <c r="I1280" s="806">
        <f t="shared" si="39"/>
        <v>20</v>
      </c>
    </row>
    <row r="1281" spans="1:9" s="110" customFormat="1" ht="15">
      <c r="A1281" s="98">
        <v>1273</v>
      </c>
      <c r="B1281" s="803" t="s">
        <v>881</v>
      </c>
      <c r="C1281" s="808" t="s">
        <v>5406</v>
      </c>
      <c r="D1281" s="804">
        <v>37001001967</v>
      </c>
      <c r="E1281" s="805" t="s">
        <v>828</v>
      </c>
      <c r="F1281" s="805" t="s">
        <v>333</v>
      </c>
      <c r="G1281" s="806">
        <f t="shared" si="38"/>
        <v>100</v>
      </c>
      <c r="H1281" s="816">
        <v>80</v>
      </c>
      <c r="I1281" s="806">
        <f t="shared" si="39"/>
        <v>20</v>
      </c>
    </row>
    <row r="1282" spans="1:9" s="110" customFormat="1" ht="15">
      <c r="A1282" s="98">
        <v>1274</v>
      </c>
      <c r="B1282" s="803" t="s">
        <v>901</v>
      </c>
      <c r="C1282" s="811" t="s">
        <v>4035</v>
      </c>
      <c r="D1282" s="804">
        <v>37001010289</v>
      </c>
      <c r="E1282" s="805" t="s">
        <v>828</v>
      </c>
      <c r="F1282" s="805" t="s">
        <v>333</v>
      </c>
      <c r="G1282" s="806">
        <f t="shared" si="38"/>
        <v>100</v>
      </c>
      <c r="H1282" s="816">
        <v>80</v>
      </c>
      <c r="I1282" s="806">
        <f t="shared" si="39"/>
        <v>20</v>
      </c>
    </row>
    <row r="1283" spans="1:9" s="110" customFormat="1" ht="15">
      <c r="A1283" s="98">
        <v>1275</v>
      </c>
      <c r="B1283" s="803" t="s">
        <v>1930</v>
      </c>
      <c r="C1283" s="808" t="s">
        <v>5414</v>
      </c>
      <c r="D1283" s="804">
        <v>37001047584</v>
      </c>
      <c r="E1283" s="805" t="s">
        <v>828</v>
      </c>
      <c r="F1283" s="805" t="s">
        <v>333</v>
      </c>
      <c r="G1283" s="806">
        <f t="shared" si="38"/>
        <v>100</v>
      </c>
      <c r="H1283" s="816">
        <v>80</v>
      </c>
      <c r="I1283" s="806">
        <f t="shared" si="39"/>
        <v>20</v>
      </c>
    </row>
    <row r="1284" spans="1:9" s="110" customFormat="1" ht="15">
      <c r="A1284" s="98">
        <v>1276</v>
      </c>
      <c r="B1284" s="803" t="s">
        <v>2356</v>
      </c>
      <c r="C1284" s="808" t="s">
        <v>5415</v>
      </c>
      <c r="D1284" s="804">
        <v>37001030004</v>
      </c>
      <c r="E1284" s="805" t="s">
        <v>828</v>
      </c>
      <c r="F1284" s="805" t="s">
        <v>333</v>
      </c>
      <c r="G1284" s="806">
        <f t="shared" si="38"/>
        <v>100</v>
      </c>
      <c r="H1284" s="816">
        <v>80</v>
      </c>
      <c r="I1284" s="806">
        <f t="shared" si="39"/>
        <v>20</v>
      </c>
    </row>
    <row r="1285" spans="1:9" s="110" customFormat="1" ht="15">
      <c r="A1285" s="98">
        <v>1277</v>
      </c>
      <c r="B1285" s="803" t="s">
        <v>3569</v>
      </c>
      <c r="C1285" s="808" t="s">
        <v>5416</v>
      </c>
      <c r="D1285" s="804">
        <v>37001009140</v>
      </c>
      <c r="E1285" s="805" t="s">
        <v>828</v>
      </c>
      <c r="F1285" s="805" t="s">
        <v>333</v>
      </c>
      <c r="G1285" s="806">
        <f t="shared" si="38"/>
        <v>100</v>
      </c>
      <c r="H1285" s="816">
        <v>80</v>
      </c>
      <c r="I1285" s="806">
        <f t="shared" si="39"/>
        <v>20</v>
      </c>
    </row>
    <row r="1286" spans="1:9" s="110" customFormat="1" ht="15">
      <c r="A1286" s="98">
        <v>1278</v>
      </c>
      <c r="B1286" s="803" t="s">
        <v>4153</v>
      </c>
      <c r="C1286" s="811" t="s">
        <v>5417</v>
      </c>
      <c r="D1286" s="804">
        <v>61001048299</v>
      </c>
      <c r="E1286" s="805" t="s">
        <v>828</v>
      </c>
      <c r="F1286" s="805" t="s">
        <v>333</v>
      </c>
      <c r="G1286" s="806">
        <f t="shared" si="38"/>
        <v>200</v>
      </c>
      <c r="H1286" s="816">
        <v>160</v>
      </c>
      <c r="I1286" s="806">
        <f t="shared" si="39"/>
        <v>40</v>
      </c>
    </row>
    <row r="1287" spans="1:9" s="110" customFormat="1" ht="15">
      <c r="A1287" s="98">
        <v>1279</v>
      </c>
      <c r="B1287" s="803" t="s">
        <v>3658</v>
      </c>
      <c r="C1287" s="808" t="s">
        <v>5408</v>
      </c>
      <c r="D1287" s="804">
        <v>37001052124</v>
      </c>
      <c r="E1287" s="805" t="s">
        <v>828</v>
      </c>
      <c r="F1287" s="805" t="s">
        <v>333</v>
      </c>
      <c r="G1287" s="806">
        <f t="shared" si="38"/>
        <v>200</v>
      </c>
      <c r="H1287" s="816">
        <v>160</v>
      </c>
      <c r="I1287" s="806">
        <f t="shared" si="39"/>
        <v>40</v>
      </c>
    </row>
    <row r="1288" spans="1:9" s="110" customFormat="1" ht="15">
      <c r="A1288" s="98">
        <v>1280</v>
      </c>
      <c r="B1288" s="803" t="s">
        <v>5418</v>
      </c>
      <c r="C1288" s="808" t="s">
        <v>5419</v>
      </c>
      <c r="D1288" s="804">
        <v>37001045936</v>
      </c>
      <c r="E1288" s="805" t="s">
        <v>828</v>
      </c>
      <c r="F1288" s="805" t="s">
        <v>333</v>
      </c>
      <c r="G1288" s="806">
        <f t="shared" si="38"/>
        <v>200</v>
      </c>
      <c r="H1288" s="816">
        <v>160</v>
      </c>
      <c r="I1288" s="806">
        <f t="shared" si="39"/>
        <v>40</v>
      </c>
    </row>
    <row r="1289" spans="1:9" s="110" customFormat="1" ht="15">
      <c r="A1289" s="98">
        <v>1281</v>
      </c>
      <c r="B1289" s="803" t="s">
        <v>913</v>
      </c>
      <c r="C1289" s="811" t="s">
        <v>1358</v>
      </c>
      <c r="D1289" s="804">
        <v>39001035623</v>
      </c>
      <c r="E1289" s="805" t="s">
        <v>828</v>
      </c>
      <c r="F1289" s="805" t="s">
        <v>333</v>
      </c>
      <c r="G1289" s="806">
        <f t="shared" si="38"/>
        <v>100</v>
      </c>
      <c r="H1289" s="816">
        <v>80</v>
      </c>
      <c r="I1289" s="806">
        <f t="shared" si="39"/>
        <v>20</v>
      </c>
    </row>
    <row r="1290" spans="1:9" s="110" customFormat="1" ht="15">
      <c r="A1290" s="98">
        <v>1282</v>
      </c>
      <c r="B1290" s="803" t="s">
        <v>5420</v>
      </c>
      <c r="C1290" s="808" t="s">
        <v>5421</v>
      </c>
      <c r="D1290" s="804">
        <v>37001058464</v>
      </c>
      <c r="E1290" s="805" t="s">
        <v>828</v>
      </c>
      <c r="F1290" s="805" t="s">
        <v>333</v>
      </c>
      <c r="G1290" s="806">
        <f t="shared" si="38"/>
        <v>100</v>
      </c>
      <c r="H1290" s="816">
        <v>80</v>
      </c>
      <c r="I1290" s="806">
        <f t="shared" si="39"/>
        <v>20</v>
      </c>
    </row>
    <row r="1291" spans="1:9" s="110" customFormat="1" ht="15">
      <c r="A1291" s="98">
        <v>1283</v>
      </c>
      <c r="B1291" s="803" t="s">
        <v>5422</v>
      </c>
      <c r="C1291" s="808" t="s">
        <v>917</v>
      </c>
      <c r="D1291" s="804">
        <v>37001052307</v>
      </c>
      <c r="E1291" s="805" t="s">
        <v>828</v>
      </c>
      <c r="F1291" s="805" t="s">
        <v>333</v>
      </c>
      <c r="G1291" s="806">
        <f t="shared" si="38"/>
        <v>300</v>
      </c>
      <c r="H1291" s="816">
        <v>240</v>
      </c>
      <c r="I1291" s="806">
        <f t="shared" si="39"/>
        <v>60</v>
      </c>
    </row>
    <row r="1292" spans="1:9" s="110" customFormat="1" ht="15">
      <c r="A1292" s="98">
        <v>1284</v>
      </c>
      <c r="B1292" s="803" t="s">
        <v>1804</v>
      </c>
      <c r="C1292" s="808" t="s">
        <v>1949</v>
      </c>
      <c r="D1292" s="804">
        <v>37001043103</v>
      </c>
      <c r="E1292" s="805" t="s">
        <v>828</v>
      </c>
      <c r="F1292" s="805" t="s">
        <v>333</v>
      </c>
      <c r="G1292" s="806">
        <f t="shared" si="38"/>
        <v>100</v>
      </c>
      <c r="H1292" s="816">
        <v>80</v>
      </c>
      <c r="I1292" s="806">
        <f t="shared" si="39"/>
        <v>20</v>
      </c>
    </row>
    <row r="1293" spans="1:9" s="110" customFormat="1" ht="15">
      <c r="A1293" s="98">
        <v>1285</v>
      </c>
      <c r="B1293" s="803" t="s">
        <v>5423</v>
      </c>
      <c r="C1293" s="808" t="s">
        <v>5424</v>
      </c>
      <c r="D1293" s="804">
        <v>37001043449</v>
      </c>
      <c r="E1293" s="805" t="s">
        <v>828</v>
      </c>
      <c r="F1293" s="805" t="s">
        <v>333</v>
      </c>
      <c r="G1293" s="806">
        <f t="shared" si="38"/>
        <v>100</v>
      </c>
      <c r="H1293" s="816">
        <v>80</v>
      </c>
      <c r="I1293" s="806">
        <f t="shared" si="39"/>
        <v>20</v>
      </c>
    </row>
    <row r="1294" spans="1:9" s="110" customFormat="1" ht="15">
      <c r="A1294" s="98">
        <v>1286</v>
      </c>
      <c r="B1294" s="803" t="s">
        <v>3733</v>
      </c>
      <c r="C1294" s="808" t="s">
        <v>1457</v>
      </c>
      <c r="D1294" s="804">
        <v>37001028243</v>
      </c>
      <c r="E1294" s="805" t="s">
        <v>828</v>
      </c>
      <c r="F1294" s="805" t="s">
        <v>333</v>
      </c>
      <c r="G1294" s="806">
        <f t="shared" si="38"/>
        <v>100</v>
      </c>
      <c r="H1294" s="816">
        <v>80</v>
      </c>
      <c r="I1294" s="806">
        <f t="shared" si="39"/>
        <v>20</v>
      </c>
    </row>
    <row r="1295" spans="1:9" s="110" customFormat="1" ht="15">
      <c r="A1295" s="98">
        <v>1287</v>
      </c>
      <c r="B1295" s="803" t="s">
        <v>931</v>
      </c>
      <c r="C1295" s="808" t="s">
        <v>5425</v>
      </c>
      <c r="D1295" s="829" t="s">
        <v>5404</v>
      </c>
      <c r="E1295" s="805" t="s">
        <v>828</v>
      </c>
      <c r="F1295" s="805" t="s">
        <v>333</v>
      </c>
      <c r="G1295" s="806">
        <f t="shared" si="38"/>
        <v>100</v>
      </c>
      <c r="H1295" s="816">
        <v>80</v>
      </c>
      <c r="I1295" s="806">
        <f t="shared" si="39"/>
        <v>20</v>
      </c>
    </row>
    <row r="1296" spans="1:9" s="110" customFormat="1" ht="15">
      <c r="A1296" s="98">
        <v>1288</v>
      </c>
      <c r="B1296" s="803" t="s">
        <v>5066</v>
      </c>
      <c r="C1296" s="808" t="s">
        <v>4803</v>
      </c>
      <c r="D1296" s="804">
        <v>37001010678</v>
      </c>
      <c r="E1296" s="805" t="s">
        <v>828</v>
      </c>
      <c r="F1296" s="805" t="s">
        <v>333</v>
      </c>
      <c r="G1296" s="806">
        <f t="shared" si="38"/>
        <v>100</v>
      </c>
      <c r="H1296" s="816">
        <v>80</v>
      </c>
      <c r="I1296" s="806">
        <f t="shared" si="39"/>
        <v>20</v>
      </c>
    </row>
    <row r="1297" spans="1:9" s="110" customFormat="1" ht="15">
      <c r="A1297" s="98">
        <v>1289</v>
      </c>
      <c r="B1297" s="803" t="s">
        <v>1752</v>
      </c>
      <c r="C1297" s="808" t="s">
        <v>5426</v>
      </c>
      <c r="D1297" s="804">
        <v>37001036789</v>
      </c>
      <c r="E1297" s="805" t="s">
        <v>828</v>
      </c>
      <c r="F1297" s="805" t="s">
        <v>333</v>
      </c>
      <c r="G1297" s="806">
        <f t="shared" si="38"/>
        <v>100</v>
      </c>
      <c r="H1297" s="816">
        <v>80</v>
      </c>
      <c r="I1297" s="806">
        <f t="shared" si="39"/>
        <v>20</v>
      </c>
    </row>
    <row r="1298" spans="1:9" s="110" customFormat="1" ht="15">
      <c r="A1298" s="98">
        <v>1290</v>
      </c>
      <c r="B1298" s="803" t="s">
        <v>5427</v>
      </c>
      <c r="C1298" s="808" t="s">
        <v>4803</v>
      </c>
      <c r="D1298" s="804">
        <v>46001003201</v>
      </c>
      <c r="E1298" s="805" t="s">
        <v>828</v>
      </c>
      <c r="F1298" s="805" t="s">
        <v>333</v>
      </c>
      <c r="G1298" s="806">
        <f t="shared" si="38"/>
        <v>100</v>
      </c>
      <c r="H1298" s="816">
        <v>80</v>
      </c>
      <c r="I1298" s="806">
        <f t="shared" si="39"/>
        <v>20</v>
      </c>
    </row>
    <row r="1299" spans="1:9" s="110" customFormat="1" ht="15">
      <c r="A1299" s="98">
        <v>1291</v>
      </c>
      <c r="B1299" s="803" t="s">
        <v>846</v>
      </c>
      <c r="C1299" s="808" t="s">
        <v>5428</v>
      </c>
      <c r="D1299" s="804">
        <v>37001041488</v>
      </c>
      <c r="E1299" s="805" t="s">
        <v>828</v>
      </c>
      <c r="F1299" s="805" t="s">
        <v>333</v>
      </c>
      <c r="G1299" s="806">
        <f t="shared" si="38"/>
        <v>100</v>
      </c>
      <c r="H1299" s="816">
        <v>80</v>
      </c>
      <c r="I1299" s="806">
        <f t="shared" si="39"/>
        <v>20</v>
      </c>
    </row>
    <row r="1300" spans="1:9" s="110" customFormat="1" ht="15">
      <c r="A1300" s="98">
        <v>1292</v>
      </c>
      <c r="B1300" s="803" t="s">
        <v>2756</v>
      </c>
      <c r="C1300" s="811" t="s">
        <v>1457</v>
      </c>
      <c r="D1300" s="804">
        <v>37001009776</v>
      </c>
      <c r="E1300" s="805" t="s">
        <v>828</v>
      </c>
      <c r="F1300" s="805" t="s">
        <v>333</v>
      </c>
      <c r="G1300" s="806">
        <f t="shared" si="38"/>
        <v>100</v>
      </c>
      <c r="H1300" s="816">
        <v>80</v>
      </c>
      <c r="I1300" s="806">
        <f t="shared" si="39"/>
        <v>20</v>
      </c>
    </row>
    <row r="1301" spans="1:9" s="110" customFormat="1" ht="15">
      <c r="A1301" s="98">
        <v>1293</v>
      </c>
      <c r="B1301" s="803" t="s">
        <v>1752</v>
      </c>
      <c r="C1301" s="808" t="s">
        <v>4803</v>
      </c>
      <c r="D1301" s="804">
        <v>37001046743</v>
      </c>
      <c r="E1301" s="805" t="s">
        <v>828</v>
      </c>
      <c r="F1301" s="805" t="s">
        <v>333</v>
      </c>
      <c r="G1301" s="806">
        <f t="shared" si="38"/>
        <v>100</v>
      </c>
      <c r="H1301" s="816">
        <v>80</v>
      </c>
      <c r="I1301" s="806">
        <f t="shared" si="39"/>
        <v>20</v>
      </c>
    </row>
    <row r="1302" spans="1:9" s="110" customFormat="1" ht="15">
      <c r="A1302" s="98">
        <v>1294</v>
      </c>
      <c r="B1302" s="803" t="s">
        <v>832</v>
      </c>
      <c r="C1302" s="808" t="s">
        <v>5429</v>
      </c>
      <c r="D1302" s="804">
        <v>37001056296</v>
      </c>
      <c r="E1302" s="805" t="s">
        <v>828</v>
      </c>
      <c r="F1302" s="805" t="s">
        <v>333</v>
      </c>
      <c r="G1302" s="806">
        <f t="shared" si="38"/>
        <v>300</v>
      </c>
      <c r="H1302" s="816">
        <v>240</v>
      </c>
      <c r="I1302" s="806">
        <f t="shared" si="39"/>
        <v>60</v>
      </c>
    </row>
    <row r="1303" spans="1:9" s="110" customFormat="1" ht="15">
      <c r="A1303" s="98">
        <v>1295</v>
      </c>
      <c r="B1303" s="803" t="s">
        <v>3471</v>
      </c>
      <c r="C1303" s="803" t="s">
        <v>5430</v>
      </c>
      <c r="D1303" s="829" t="s">
        <v>5405</v>
      </c>
      <c r="E1303" s="805" t="s">
        <v>828</v>
      </c>
      <c r="F1303" s="805" t="s">
        <v>333</v>
      </c>
      <c r="G1303" s="806">
        <f t="shared" si="38"/>
        <v>100</v>
      </c>
      <c r="H1303" s="816">
        <v>80</v>
      </c>
      <c r="I1303" s="806">
        <f t="shared" si="39"/>
        <v>20</v>
      </c>
    </row>
    <row r="1304" spans="1:9" s="110" customFormat="1" ht="15">
      <c r="A1304" s="98">
        <v>1296</v>
      </c>
      <c r="B1304" s="803" t="s">
        <v>3538</v>
      </c>
      <c r="C1304" s="803" t="s">
        <v>4662</v>
      </c>
      <c r="D1304" s="804">
        <v>37001029345</v>
      </c>
      <c r="E1304" s="805" t="s">
        <v>828</v>
      </c>
      <c r="F1304" s="805" t="s">
        <v>333</v>
      </c>
      <c r="G1304" s="806">
        <f t="shared" si="38"/>
        <v>100</v>
      </c>
      <c r="H1304" s="816">
        <v>80</v>
      </c>
      <c r="I1304" s="806">
        <f t="shared" si="39"/>
        <v>20</v>
      </c>
    </row>
    <row r="1305" spans="1:9" s="110" customFormat="1" ht="15">
      <c r="A1305" s="98">
        <v>1297</v>
      </c>
      <c r="B1305" s="803" t="s">
        <v>5431</v>
      </c>
      <c r="C1305" s="803" t="s">
        <v>1916</v>
      </c>
      <c r="D1305" s="804">
        <v>53901064970</v>
      </c>
      <c r="E1305" s="805" t="s">
        <v>828</v>
      </c>
      <c r="F1305" s="805" t="s">
        <v>333</v>
      </c>
      <c r="G1305" s="806">
        <f t="shared" si="38"/>
        <v>100</v>
      </c>
      <c r="H1305" s="816">
        <v>80</v>
      </c>
      <c r="I1305" s="806">
        <f t="shared" si="39"/>
        <v>20</v>
      </c>
    </row>
    <row r="1306" spans="1:9" s="110" customFormat="1" ht="15">
      <c r="A1306" s="98">
        <v>1298</v>
      </c>
      <c r="B1306" s="803" t="s">
        <v>832</v>
      </c>
      <c r="C1306" s="803" t="s">
        <v>5432</v>
      </c>
      <c r="D1306" s="804">
        <v>37001052801</v>
      </c>
      <c r="E1306" s="805" t="s">
        <v>828</v>
      </c>
      <c r="F1306" s="805" t="s">
        <v>333</v>
      </c>
      <c r="G1306" s="806">
        <f t="shared" si="38"/>
        <v>300</v>
      </c>
      <c r="H1306" s="816">
        <v>240</v>
      </c>
      <c r="I1306" s="806">
        <f t="shared" si="39"/>
        <v>60</v>
      </c>
    </row>
    <row r="1307" spans="1:9" s="110" customFormat="1" ht="15">
      <c r="A1307" s="98">
        <v>1299</v>
      </c>
      <c r="B1307" s="803" t="s">
        <v>997</v>
      </c>
      <c r="C1307" s="828" t="s">
        <v>5433</v>
      </c>
      <c r="D1307" s="804">
        <v>37001056109</v>
      </c>
      <c r="E1307" s="805" t="s">
        <v>828</v>
      </c>
      <c r="F1307" s="805" t="s">
        <v>333</v>
      </c>
      <c r="G1307" s="806">
        <f t="shared" si="38"/>
        <v>300</v>
      </c>
      <c r="H1307" s="816">
        <v>240</v>
      </c>
      <c r="I1307" s="806">
        <f t="shared" si="39"/>
        <v>60</v>
      </c>
    </row>
    <row r="1308" spans="1:9" s="110" customFormat="1" ht="15">
      <c r="A1308" s="98">
        <v>1300</v>
      </c>
      <c r="B1308" s="803" t="s">
        <v>859</v>
      </c>
      <c r="C1308" s="828" t="s">
        <v>3647</v>
      </c>
      <c r="D1308" s="804">
        <v>37001043590</v>
      </c>
      <c r="E1308" s="805" t="s">
        <v>828</v>
      </c>
      <c r="F1308" s="805" t="s">
        <v>333</v>
      </c>
      <c r="G1308" s="806">
        <f t="shared" si="38"/>
        <v>100</v>
      </c>
      <c r="H1308" s="816">
        <v>80</v>
      </c>
      <c r="I1308" s="806">
        <f t="shared" si="39"/>
        <v>20</v>
      </c>
    </row>
    <row r="1309" spans="1:9" s="110" customFormat="1" ht="15">
      <c r="A1309" s="98">
        <v>1301</v>
      </c>
      <c r="B1309" s="830" t="s">
        <v>1954</v>
      </c>
      <c r="C1309" s="830" t="s">
        <v>1457</v>
      </c>
      <c r="D1309" s="831" t="s">
        <v>5434</v>
      </c>
      <c r="E1309" s="805" t="s">
        <v>828</v>
      </c>
      <c r="F1309" s="805" t="s">
        <v>333</v>
      </c>
      <c r="G1309" s="806">
        <f t="shared" si="38"/>
        <v>150</v>
      </c>
      <c r="H1309" s="807">
        <v>120</v>
      </c>
      <c r="I1309" s="806">
        <f t="shared" si="39"/>
        <v>30</v>
      </c>
    </row>
    <row r="1310" spans="1:9" s="110" customFormat="1" ht="15">
      <c r="A1310" s="98">
        <v>1302</v>
      </c>
      <c r="B1310" s="832" t="s">
        <v>5439</v>
      </c>
      <c r="C1310" s="832" t="s">
        <v>3670</v>
      </c>
      <c r="D1310" s="833">
        <v>60002016275</v>
      </c>
      <c r="E1310" s="805" t="s">
        <v>828</v>
      </c>
      <c r="F1310" s="805" t="s">
        <v>333</v>
      </c>
      <c r="G1310" s="806">
        <f t="shared" si="38"/>
        <v>100</v>
      </c>
      <c r="H1310" s="807">
        <v>80</v>
      </c>
      <c r="I1310" s="806">
        <f t="shared" si="39"/>
        <v>20</v>
      </c>
    </row>
    <row r="1311" spans="1:9" s="110" customFormat="1" ht="15">
      <c r="A1311" s="98">
        <v>1303</v>
      </c>
      <c r="B1311" s="832" t="s">
        <v>887</v>
      </c>
      <c r="C1311" s="832" t="s">
        <v>2372</v>
      </c>
      <c r="D1311" s="834">
        <v>60001086266</v>
      </c>
      <c r="E1311" s="805" t="s">
        <v>828</v>
      </c>
      <c r="F1311" s="805" t="s">
        <v>333</v>
      </c>
      <c r="G1311" s="806">
        <f t="shared" si="38"/>
        <v>100</v>
      </c>
      <c r="H1311" s="807">
        <v>80</v>
      </c>
      <c r="I1311" s="806">
        <f t="shared" si="39"/>
        <v>20</v>
      </c>
    </row>
    <row r="1312" spans="1:9" s="110" customFormat="1" ht="15">
      <c r="A1312" s="98">
        <v>1304</v>
      </c>
      <c r="B1312" s="832" t="s">
        <v>3859</v>
      </c>
      <c r="C1312" s="832" t="s">
        <v>2107</v>
      </c>
      <c r="D1312" s="833">
        <v>56001001627</v>
      </c>
      <c r="E1312" s="805" t="s">
        <v>828</v>
      </c>
      <c r="F1312" s="805" t="s">
        <v>333</v>
      </c>
      <c r="G1312" s="806">
        <f t="shared" si="38"/>
        <v>100</v>
      </c>
      <c r="H1312" s="807">
        <v>80</v>
      </c>
      <c r="I1312" s="806">
        <f t="shared" si="39"/>
        <v>20</v>
      </c>
    </row>
    <row r="1313" spans="1:9" s="110" customFormat="1" ht="15">
      <c r="A1313" s="98">
        <v>1305</v>
      </c>
      <c r="B1313" s="835" t="s">
        <v>1237</v>
      </c>
      <c r="C1313" s="832" t="s">
        <v>1381</v>
      </c>
      <c r="D1313" s="833">
        <v>60002019728</v>
      </c>
      <c r="E1313" s="805" t="s">
        <v>828</v>
      </c>
      <c r="F1313" s="805" t="s">
        <v>333</v>
      </c>
      <c r="G1313" s="806">
        <f t="shared" ref="G1313:G1376" si="40">H1313/0.8</f>
        <v>100</v>
      </c>
      <c r="H1313" s="807">
        <v>80</v>
      </c>
      <c r="I1313" s="806">
        <f t="shared" ref="I1313:I1376" si="41">H1313*0.25</f>
        <v>20</v>
      </c>
    </row>
    <row r="1314" spans="1:9" s="110" customFormat="1" ht="15">
      <c r="A1314" s="98">
        <v>1306</v>
      </c>
      <c r="B1314" s="832" t="s">
        <v>2441</v>
      </c>
      <c r="C1314" s="832" t="s">
        <v>5067</v>
      </c>
      <c r="D1314" s="833">
        <v>60002001995</v>
      </c>
      <c r="E1314" s="805" t="s">
        <v>828</v>
      </c>
      <c r="F1314" s="805" t="s">
        <v>333</v>
      </c>
      <c r="G1314" s="806">
        <f t="shared" si="40"/>
        <v>100</v>
      </c>
      <c r="H1314" s="807">
        <v>80</v>
      </c>
      <c r="I1314" s="806">
        <f t="shared" si="41"/>
        <v>20</v>
      </c>
    </row>
    <row r="1315" spans="1:9" s="110" customFormat="1" ht="15">
      <c r="A1315" s="98">
        <v>1307</v>
      </c>
      <c r="B1315" s="832" t="s">
        <v>1226</v>
      </c>
      <c r="C1315" s="832" t="s">
        <v>5168</v>
      </c>
      <c r="D1315" s="833">
        <v>60001067502</v>
      </c>
      <c r="E1315" s="805" t="s">
        <v>828</v>
      </c>
      <c r="F1315" s="805" t="s">
        <v>333</v>
      </c>
      <c r="G1315" s="806">
        <f t="shared" si="40"/>
        <v>100</v>
      </c>
      <c r="H1315" s="807">
        <v>80</v>
      </c>
      <c r="I1315" s="806">
        <f t="shared" si="41"/>
        <v>20</v>
      </c>
    </row>
    <row r="1316" spans="1:9" s="110" customFormat="1" ht="15">
      <c r="A1316" s="98">
        <v>1308</v>
      </c>
      <c r="B1316" s="832" t="s">
        <v>1561</v>
      </c>
      <c r="C1316" s="832" t="s">
        <v>1404</v>
      </c>
      <c r="D1316" s="833">
        <v>60001100200</v>
      </c>
      <c r="E1316" s="805" t="s">
        <v>828</v>
      </c>
      <c r="F1316" s="805" t="s">
        <v>333</v>
      </c>
      <c r="G1316" s="806">
        <f t="shared" si="40"/>
        <v>100</v>
      </c>
      <c r="H1316" s="807">
        <v>80</v>
      </c>
      <c r="I1316" s="806">
        <f t="shared" si="41"/>
        <v>20</v>
      </c>
    </row>
    <row r="1317" spans="1:9" s="110" customFormat="1" ht="15">
      <c r="A1317" s="98">
        <v>1309</v>
      </c>
      <c r="B1317" s="832" t="s">
        <v>1090</v>
      </c>
      <c r="C1317" s="832" t="s">
        <v>1404</v>
      </c>
      <c r="D1317" s="833">
        <v>60002008374</v>
      </c>
      <c r="E1317" s="805" t="s">
        <v>828</v>
      </c>
      <c r="F1317" s="805" t="s">
        <v>333</v>
      </c>
      <c r="G1317" s="806">
        <f t="shared" si="40"/>
        <v>100</v>
      </c>
      <c r="H1317" s="807">
        <v>80</v>
      </c>
      <c r="I1317" s="806">
        <f t="shared" si="41"/>
        <v>20</v>
      </c>
    </row>
    <row r="1318" spans="1:9" s="110" customFormat="1" ht="15">
      <c r="A1318" s="98">
        <v>1310</v>
      </c>
      <c r="B1318" s="832" t="s">
        <v>843</v>
      </c>
      <c r="C1318" s="832" t="s">
        <v>5391</v>
      </c>
      <c r="D1318" s="833">
        <v>60001045234</v>
      </c>
      <c r="E1318" s="805" t="s">
        <v>828</v>
      </c>
      <c r="F1318" s="805" t="s">
        <v>333</v>
      </c>
      <c r="G1318" s="806">
        <f t="shared" si="40"/>
        <v>100</v>
      </c>
      <c r="H1318" s="807">
        <v>80</v>
      </c>
      <c r="I1318" s="806">
        <f t="shared" si="41"/>
        <v>20</v>
      </c>
    </row>
    <row r="1319" spans="1:9" s="110" customFormat="1" ht="15">
      <c r="A1319" s="98">
        <v>1311</v>
      </c>
      <c r="B1319" s="832" t="s">
        <v>991</v>
      </c>
      <c r="C1319" s="832" t="s">
        <v>5440</v>
      </c>
      <c r="D1319" s="833">
        <v>61006073072</v>
      </c>
      <c r="E1319" s="805" t="s">
        <v>828</v>
      </c>
      <c r="F1319" s="805" t="s">
        <v>333</v>
      </c>
      <c r="G1319" s="806">
        <f t="shared" si="40"/>
        <v>100</v>
      </c>
      <c r="H1319" s="807">
        <v>80</v>
      </c>
      <c r="I1319" s="806">
        <f t="shared" si="41"/>
        <v>20</v>
      </c>
    </row>
    <row r="1320" spans="1:9" s="110" customFormat="1" ht="15">
      <c r="A1320" s="98">
        <v>1312</v>
      </c>
      <c r="B1320" s="832" t="s">
        <v>1830</v>
      </c>
      <c r="C1320" s="832" t="s">
        <v>5441</v>
      </c>
      <c r="D1320" s="833">
        <v>60001103571</v>
      </c>
      <c r="E1320" s="805" t="s">
        <v>828</v>
      </c>
      <c r="F1320" s="805" t="s">
        <v>333</v>
      </c>
      <c r="G1320" s="806">
        <f t="shared" si="40"/>
        <v>100</v>
      </c>
      <c r="H1320" s="807">
        <v>80</v>
      </c>
      <c r="I1320" s="806">
        <f t="shared" si="41"/>
        <v>20</v>
      </c>
    </row>
    <row r="1321" spans="1:9" s="110" customFormat="1" ht="15">
      <c r="A1321" s="98">
        <v>1313</v>
      </c>
      <c r="B1321" s="832" t="s">
        <v>949</v>
      </c>
      <c r="C1321" s="832" t="s">
        <v>5442</v>
      </c>
      <c r="D1321" s="833">
        <v>53001003691</v>
      </c>
      <c r="E1321" s="805" t="s">
        <v>828</v>
      </c>
      <c r="F1321" s="805" t="s">
        <v>333</v>
      </c>
      <c r="G1321" s="806">
        <f t="shared" si="40"/>
        <v>100</v>
      </c>
      <c r="H1321" s="807">
        <v>80</v>
      </c>
      <c r="I1321" s="806">
        <f t="shared" si="41"/>
        <v>20</v>
      </c>
    </row>
    <row r="1322" spans="1:9" s="110" customFormat="1" ht="15">
      <c r="A1322" s="98">
        <v>1314</v>
      </c>
      <c r="B1322" s="832" t="s">
        <v>1209</v>
      </c>
      <c r="C1322" s="832" t="s">
        <v>870</v>
      </c>
      <c r="D1322" s="833">
        <v>60001049080</v>
      </c>
      <c r="E1322" s="805" t="s">
        <v>828</v>
      </c>
      <c r="F1322" s="805" t="s">
        <v>333</v>
      </c>
      <c r="G1322" s="806">
        <f t="shared" si="40"/>
        <v>100</v>
      </c>
      <c r="H1322" s="807">
        <v>80</v>
      </c>
      <c r="I1322" s="806">
        <f t="shared" si="41"/>
        <v>20</v>
      </c>
    </row>
    <row r="1323" spans="1:9" s="110" customFormat="1" ht="15">
      <c r="A1323" s="98">
        <v>1315</v>
      </c>
      <c r="B1323" s="832" t="s">
        <v>817</v>
      </c>
      <c r="C1323" s="832" t="s">
        <v>1381</v>
      </c>
      <c r="D1323" s="833">
        <v>60001115806</v>
      </c>
      <c r="E1323" s="805" t="s">
        <v>828</v>
      </c>
      <c r="F1323" s="805" t="s">
        <v>333</v>
      </c>
      <c r="G1323" s="806">
        <f t="shared" si="40"/>
        <v>100</v>
      </c>
      <c r="H1323" s="807">
        <v>80</v>
      </c>
      <c r="I1323" s="806">
        <f t="shared" si="41"/>
        <v>20</v>
      </c>
    </row>
    <row r="1324" spans="1:9" s="110" customFormat="1" ht="15">
      <c r="A1324" s="98">
        <v>1316</v>
      </c>
      <c r="B1324" s="832" t="s">
        <v>949</v>
      </c>
      <c r="C1324" s="832" t="s">
        <v>5443</v>
      </c>
      <c r="D1324" s="833">
        <v>60001106647</v>
      </c>
      <c r="E1324" s="805" t="s">
        <v>828</v>
      </c>
      <c r="F1324" s="805" t="s">
        <v>333</v>
      </c>
      <c r="G1324" s="806">
        <f t="shared" si="40"/>
        <v>100</v>
      </c>
      <c r="H1324" s="807">
        <v>80</v>
      </c>
      <c r="I1324" s="806">
        <f t="shared" si="41"/>
        <v>20</v>
      </c>
    </row>
    <row r="1325" spans="1:9" s="110" customFormat="1" ht="15">
      <c r="A1325" s="98">
        <v>1317</v>
      </c>
      <c r="B1325" s="832" t="s">
        <v>3162</v>
      </c>
      <c r="C1325" s="832" t="s">
        <v>1685</v>
      </c>
      <c r="D1325" s="833">
        <v>60002002829</v>
      </c>
      <c r="E1325" s="805" t="s">
        <v>828</v>
      </c>
      <c r="F1325" s="805" t="s">
        <v>333</v>
      </c>
      <c r="G1325" s="806">
        <f t="shared" si="40"/>
        <v>100</v>
      </c>
      <c r="H1325" s="807">
        <v>80</v>
      </c>
      <c r="I1325" s="806">
        <f t="shared" si="41"/>
        <v>20</v>
      </c>
    </row>
    <row r="1326" spans="1:9" s="110" customFormat="1" ht="15">
      <c r="A1326" s="98">
        <v>1318</v>
      </c>
      <c r="B1326" s="832" t="s">
        <v>2285</v>
      </c>
      <c r="C1326" s="832" t="s">
        <v>5444</v>
      </c>
      <c r="D1326" s="833">
        <v>60001066261</v>
      </c>
      <c r="E1326" s="805" t="s">
        <v>828</v>
      </c>
      <c r="F1326" s="805" t="s">
        <v>333</v>
      </c>
      <c r="G1326" s="806">
        <f t="shared" si="40"/>
        <v>100</v>
      </c>
      <c r="H1326" s="807">
        <v>80</v>
      </c>
      <c r="I1326" s="806">
        <f t="shared" si="41"/>
        <v>20</v>
      </c>
    </row>
    <row r="1327" spans="1:9" s="110" customFormat="1" ht="15">
      <c r="A1327" s="98">
        <v>1319</v>
      </c>
      <c r="B1327" s="832" t="s">
        <v>968</v>
      </c>
      <c r="C1327" s="832" t="s">
        <v>5445</v>
      </c>
      <c r="D1327" s="833">
        <v>60001115522</v>
      </c>
      <c r="E1327" s="805" t="s">
        <v>828</v>
      </c>
      <c r="F1327" s="805" t="s">
        <v>333</v>
      </c>
      <c r="G1327" s="806">
        <f t="shared" si="40"/>
        <v>100</v>
      </c>
      <c r="H1327" s="807">
        <v>80</v>
      </c>
      <c r="I1327" s="806">
        <f t="shared" si="41"/>
        <v>20</v>
      </c>
    </row>
    <row r="1328" spans="1:9" s="110" customFormat="1" ht="15">
      <c r="A1328" s="98">
        <v>1320</v>
      </c>
      <c r="B1328" s="832" t="s">
        <v>5446</v>
      </c>
      <c r="C1328" s="832" t="s">
        <v>2416</v>
      </c>
      <c r="D1328" s="833">
        <v>60001134704</v>
      </c>
      <c r="E1328" s="805" t="s">
        <v>828</v>
      </c>
      <c r="F1328" s="805" t="s">
        <v>333</v>
      </c>
      <c r="G1328" s="806">
        <f t="shared" si="40"/>
        <v>100</v>
      </c>
      <c r="H1328" s="807">
        <v>80</v>
      </c>
      <c r="I1328" s="806">
        <f t="shared" si="41"/>
        <v>20</v>
      </c>
    </row>
    <row r="1329" spans="1:9" s="110" customFormat="1" ht="15">
      <c r="A1329" s="98">
        <v>1321</v>
      </c>
      <c r="B1329" s="832" t="s">
        <v>1074</v>
      </c>
      <c r="C1329" s="832" t="s">
        <v>2609</v>
      </c>
      <c r="D1329" s="833">
        <v>60001127555</v>
      </c>
      <c r="E1329" s="805" t="s">
        <v>828</v>
      </c>
      <c r="F1329" s="805" t="s">
        <v>333</v>
      </c>
      <c r="G1329" s="806">
        <f t="shared" si="40"/>
        <v>100</v>
      </c>
      <c r="H1329" s="807">
        <v>80</v>
      </c>
      <c r="I1329" s="806">
        <f t="shared" si="41"/>
        <v>20</v>
      </c>
    </row>
    <row r="1330" spans="1:9" s="110" customFormat="1" ht="15">
      <c r="A1330" s="98">
        <v>1322</v>
      </c>
      <c r="B1330" s="832" t="s">
        <v>1325</v>
      </c>
      <c r="C1330" s="832" t="s">
        <v>5447</v>
      </c>
      <c r="D1330" s="833">
        <v>60002013472</v>
      </c>
      <c r="E1330" s="805" t="s">
        <v>828</v>
      </c>
      <c r="F1330" s="805" t="s">
        <v>333</v>
      </c>
      <c r="G1330" s="806">
        <f t="shared" si="40"/>
        <v>100</v>
      </c>
      <c r="H1330" s="807">
        <v>80</v>
      </c>
      <c r="I1330" s="806">
        <f t="shared" si="41"/>
        <v>20</v>
      </c>
    </row>
    <row r="1331" spans="1:9" s="110" customFormat="1" ht="15">
      <c r="A1331" s="98">
        <v>1323</v>
      </c>
      <c r="B1331" s="832" t="s">
        <v>2159</v>
      </c>
      <c r="C1331" s="832" t="s">
        <v>5448</v>
      </c>
      <c r="D1331" s="833">
        <v>60001059601</v>
      </c>
      <c r="E1331" s="805" t="s">
        <v>828</v>
      </c>
      <c r="F1331" s="805" t="s">
        <v>333</v>
      </c>
      <c r="G1331" s="806">
        <f t="shared" si="40"/>
        <v>100</v>
      </c>
      <c r="H1331" s="807">
        <v>80</v>
      </c>
      <c r="I1331" s="806">
        <f t="shared" si="41"/>
        <v>20</v>
      </c>
    </row>
    <row r="1332" spans="1:9" s="110" customFormat="1" ht="15">
      <c r="A1332" s="98">
        <v>1324</v>
      </c>
      <c r="B1332" s="832" t="s">
        <v>916</v>
      </c>
      <c r="C1332" s="832" t="s">
        <v>885</v>
      </c>
      <c r="D1332" s="833">
        <v>55001022146</v>
      </c>
      <c r="E1332" s="805" t="s">
        <v>828</v>
      </c>
      <c r="F1332" s="805" t="s">
        <v>333</v>
      </c>
      <c r="G1332" s="806">
        <f t="shared" si="40"/>
        <v>100</v>
      </c>
      <c r="H1332" s="807">
        <v>80</v>
      </c>
      <c r="I1332" s="806">
        <f t="shared" si="41"/>
        <v>20</v>
      </c>
    </row>
    <row r="1333" spans="1:9" s="110" customFormat="1" ht="15">
      <c r="A1333" s="98">
        <v>1325</v>
      </c>
      <c r="B1333" s="832" t="s">
        <v>1011</v>
      </c>
      <c r="C1333" s="832" t="s">
        <v>5449</v>
      </c>
      <c r="D1333" s="833">
        <v>60001001390</v>
      </c>
      <c r="E1333" s="805" t="s">
        <v>828</v>
      </c>
      <c r="F1333" s="805" t="s">
        <v>333</v>
      </c>
      <c r="G1333" s="806">
        <f t="shared" si="40"/>
        <v>100</v>
      </c>
      <c r="H1333" s="807">
        <v>80</v>
      </c>
      <c r="I1333" s="806">
        <f t="shared" si="41"/>
        <v>20</v>
      </c>
    </row>
    <row r="1334" spans="1:9" s="110" customFormat="1" ht="15">
      <c r="A1334" s="98">
        <v>1326</v>
      </c>
      <c r="B1334" s="832" t="s">
        <v>848</v>
      </c>
      <c r="C1334" s="832" t="s">
        <v>4187</v>
      </c>
      <c r="D1334" s="833">
        <v>60001039216</v>
      </c>
      <c r="E1334" s="805" t="s">
        <v>828</v>
      </c>
      <c r="F1334" s="805" t="s">
        <v>333</v>
      </c>
      <c r="G1334" s="806">
        <f t="shared" si="40"/>
        <v>100</v>
      </c>
      <c r="H1334" s="807">
        <v>80</v>
      </c>
      <c r="I1334" s="806">
        <f t="shared" si="41"/>
        <v>20</v>
      </c>
    </row>
    <row r="1335" spans="1:9" s="110" customFormat="1" ht="15">
      <c r="A1335" s="98">
        <v>1327</v>
      </c>
      <c r="B1335" s="832" t="s">
        <v>3320</v>
      </c>
      <c r="C1335" s="832" t="s">
        <v>5391</v>
      </c>
      <c r="D1335" s="833">
        <v>62001019955</v>
      </c>
      <c r="E1335" s="805" t="s">
        <v>828</v>
      </c>
      <c r="F1335" s="805" t="s">
        <v>333</v>
      </c>
      <c r="G1335" s="806">
        <f t="shared" si="40"/>
        <v>100</v>
      </c>
      <c r="H1335" s="807">
        <v>80</v>
      </c>
      <c r="I1335" s="806">
        <f t="shared" si="41"/>
        <v>20</v>
      </c>
    </row>
    <row r="1336" spans="1:9" s="110" customFormat="1" ht="15">
      <c r="A1336" s="98">
        <v>1328</v>
      </c>
      <c r="B1336" s="832" t="s">
        <v>4324</v>
      </c>
      <c r="C1336" s="832" t="s">
        <v>5450</v>
      </c>
      <c r="D1336" s="833">
        <v>60002007276</v>
      </c>
      <c r="E1336" s="805" t="s">
        <v>828</v>
      </c>
      <c r="F1336" s="805" t="s">
        <v>333</v>
      </c>
      <c r="G1336" s="806">
        <f t="shared" si="40"/>
        <v>100</v>
      </c>
      <c r="H1336" s="807">
        <v>80</v>
      </c>
      <c r="I1336" s="806">
        <f t="shared" si="41"/>
        <v>20</v>
      </c>
    </row>
    <row r="1337" spans="1:9" s="110" customFormat="1" ht="15">
      <c r="A1337" s="98">
        <v>1329</v>
      </c>
      <c r="B1337" s="832" t="s">
        <v>1199</v>
      </c>
      <c r="C1337" s="832" t="s">
        <v>5451</v>
      </c>
      <c r="D1337" s="833" t="s">
        <v>5435</v>
      </c>
      <c r="E1337" s="805" t="s">
        <v>828</v>
      </c>
      <c r="F1337" s="805" t="s">
        <v>333</v>
      </c>
      <c r="G1337" s="806">
        <f t="shared" si="40"/>
        <v>100</v>
      </c>
      <c r="H1337" s="807">
        <v>80</v>
      </c>
      <c r="I1337" s="806">
        <f t="shared" si="41"/>
        <v>20</v>
      </c>
    </row>
    <row r="1338" spans="1:9" s="110" customFormat="1" ht="15">
      <c r="A1338" s="98">
        <v>1330</v>
      </c>
      <c r="B1338" s="832" t="s">
        <v>5452</v>
      </c>
      <c r="C1338" s="832" t="s">
        <v>5453</v>
      </c>
      <c r="D1338" s="833">
        <v>60002019735</v>
      </c>
      <c r="E1338" s="805" t="s">
        <v>828</v>
      </c>
      <c r="F1338" s="805" t="s">
        <v>333</v>
      </c>
      <c r="G1338" s="806">
        <f t="shared" si="40"/>
        <v>100</v>
      </c>
      <c r="H1338" s="807">
        <v>80</v>
      </c>
      <c r="I1338" s="806">
        <f t="shared" si="41"/>
        <v>20</v>
      </c>
    </row>
    <row r="1339" spans="1:9" s="110" customFormat="1" ht="15">
      <c r="A1339" s="98">
        <v>1331</v>
      </c>
      <c r="B1339" s="832" t="s">
        <v>913</v>
      </c>
      <c r="C1339" s="832" t="s">
        <v>5454</v>
      </c>
      <c r="D1339" s="833">
        <v>60001000313</v>
      </c>
      <c r="E1339" s="805" t="s">
        <v>828</v>
      </c>
      <c r="F1339" s="805" t="s">
        <v>333</v>
      </c>
      <c r="G1339" s="806">
        <f t="shared" si="40"/>
        <v>100</v>
      </c>
      <c r="H1339" s="807">
        <v>80</v>
      </c>
      <c r="I1339" s="806">
        <f t="shared" si="41"/>
        <v>20</v>
      </c>
    </row>
    <row r="1340" spans="1:9" s="110" customFormat="1" ht="15">
      <c r="A1340" s="98">
        <v>1332</v>
      </c>
      <c r="B1340" s="832" t="s">
        <v>2444</v>
      </c>
      <c r="C1340" s="832" t="s">
        <v>1927</v>
      </c>
      <c r="D1340" s="833">
        <v>60002008679</v>
      </c>
      <c r="E1340" s="805" t="s">
        <v>828</v>
      </c>
      <c r="F1340" s="805" t="s">
        <v>333</v>
      </c>
      <c r="G1340" s="806">
        <f t="shared" si="40"/>
        <v>100</v>
      </c>
      <c r="H1340" s="807">
        <v>80</v>
      </c>
      <c r="I1340" s="806">
        <f t="shared" si="41"/>
        <v>20</v>
      </c>
    </row>
    <row r="1341" spans="1:9" s="110" customFormat="1" ht="15">
      <c r="A1341" s="98">
        <v>1333</v>
      </c>
      <c r="B1341" s="832" t="s">
        <v>1744</v>
      </c>
      <c r="C1341" s="832" t="s">
        <v>1381</v>
      </c>
      <c r="D1341" s="833">
        <v>60001137346</v>
      </c>
      <c r="E1341" s="805" t="s">
        <v>828</v>
      </c>
      <c r="F1341" s="805" t="s">
        <v>333</v>
      </c>
      <c r="G1341" s="806">
        <f t="shared" si="40"/>
        <v>100</v>
      </c>
      <c r="H1341" s="807">
        <v>80</v>
      </c>
      <c r="I1341" s="806">
        <f t="shared" si="41"/>
        <v>20</v>
      </c>
    </row>
    <row r="1342" spans="1:9" s="110" customFormat="1" ht="15">
      <c r="A1342" s="98">
        <v>1334</v>
      </c>
      <c r="B1342" s="832" t="s">
        <v>2277</v>
      </c>
      <c r="C1342" s="832" t="s">
        <v>5455</v>
      </c>
      <c r="D1342" s="833">
        <v>49001006004</v>
      </c>
      <c r="E1342" s="805" t="s">
        <v>828</v>
      </c>
      <c r="F1342" s="805" t="s">
        <v>333</v>
      </c>
      <c r="G1342" s="806">
        <f t="shared" si="40"/>
        <v>100</v>
      </c>
      <c r="H1342" s="807">
        <v>80</v>
      </c>
      <c r="I1342" s="806">
        <f t="shared" si="41"/>
        <v>20</v>
      </c>
    </row>
    <row r="1343" spans="1:9" s="110" customFormat="1" ht="15">
      <c r="A1343" s="98">
        <v>1335</v>
      </c>
      <c r="B1343" s="832" t="s">
        <v>1113</v>
      </c>
      <c r="C1343" s="832" t="s">
        <v>5456</v>
      </c>
      <c r="D1343" s="833">
        <v>60003011049</v>
      </c>
      <c r="E1343" s="805" t="s">
        <v>828</v>
      </c>
      <c r="F1343" s="805" t="s">
        <v>333</v>
      </c>
      <c r="G1343" s="806">
        <f t="shared" si="40"/>
        <v>100</v>
      </c>
      <c r="H1343" s="807">
        <v>80</v>
      </c>
      <c r="I1343" s="806">
        <f t="shared" si="41"/>
        <v>20</v>
      </c>
    </row>
    <row r="1344" spans="1:9" s="110" customFormat="1" ht="15">
      <c r="A1344" s="98">
        <v>1336</v>
      </c>
      <c r="B1344" s="832" t="s">
        <v>1260</v>
      </c>
      <c r="C1344" s="832" t="s">
        <v>5421</v>
      </c>
      <c r="D1344" s="833">
        <v>41001011941</v>
      </c>
      <c r="E1344" s="805" t="s">
        <v>828</v>
      </c>
      <c r="F1344" s="805" t="s">
        <v>333</v>
      </c>
      <c r="G1344" s="806">
        <f t="shared" si="40"/>
        <v>100</v>
      </c>
      <c r="H1344" s="807">
        <v>80</v>
      </c>
      <c r="I1344" s="806">
        <f t="shared" si="41"/>
        <v>20</v>
      </c>
    </row>
    <row r="1345" spans="1:9" s="110" customFormat="1" ht="15">
      <c r="A1345" s="98">
        <v>1337</v>
      </c>
      <c r="B1345" s="832" t="s">
        <v>5457</v>
      </c>
      <c r="C1345" s="832" t="s">
        <v>5447</v>
      </c>
      <c r="D1345" s="833">
        <v>60001095641</v>
      </c>
      <c r="E1345" s="805" t="s">
        <v>828</v>
      </c>
      <c r="F1345" s="805" t="s">
        <v>333</v>
      </c>
      <c r="G1345" s="806">
        <f t="shared" si="40"/>
        <v>100</v>
      </c>
      <c r="H1345" s="807">
        <v>80</v>
      </c>
      <c r="I1345" s="806">
        <f t="shared" si="41"/>
        <v>20</v>
      </c>
    </row>
    <row r="1346" spans="1:9" s="110" customFormat="1" ht="15">
      <c r="A1346" s="98">
        <v>1338</v>
      </c>
      <c r="B1346" s="832" t="s">
        <v>916</v>
      </c>
      <c r="C1346" s="832" t="s">
        <v>5458</v>
      </c>
      <c r="D1346" s="833">
        <v>60001090037</v>
      </c>
      <c r="E1346" s="805" t="s">
        <v>828</v>
      </c>
      <c r="F1346" s="805" t="s">
        <v>333</v>
      </c>
      <c r="G1346" s="806">
        <f t="shared" si="40"/>
        <v>100</v>
      </c>
      <c r="H1346" s="807">
        <v>80</v>
      </c>
      <c r="I1346" s="806">
        <f t="shared" si="41"/>
        <v>20</v>
      </c>
    </row>
    <row r="1347" spans="1:9" s="110" customFormat="1" ht="15">
      <c r="A1347" s="98">
        <v>1339</v>
      </c>
      <c r="B1347" s="832" t="s">
        <v>1428</v>
      </c>
      <c r="C1347" s="832" t="s">
        <v>3521</v>
      </c>
      <c r="D1347" s="833">
        <v>60001078845</v>
      </c>
      <c r="E1347" s="805" t="s">
        <v>828</v>
      </c>
      <c r="F1347" s="805" t="s">
        <v>333</v>
      </c>
      <c r="G1347" s="806">
        <f t="shared" si="40"/>
        <v>100</v>
      </c>
      <c r="H1347" s="807">
        <v>80</v>
      </c>
      <c r="I1347" s="806">
        <f t="shared" si="41"/>
        <v>20</v>
      </c>
    </row>
    <row r="1348" spans="1:9" s="110" customFormat="1" ht="15">
      <c r="A1348" s="98">
        <v>1340</v>
      </c>
      <c r="B1348" s="832" t="s">
        <v>1908</v>
      </c>
      <c r="C1348" s="832" t="s">
        <v>5459</v>
      </c>
      <c r="D1348" s="833">
        <v>60001015970</v>
      </c>
      <c r="E1348" s="805" t="s">
        <v>828</v>
      </c>
      <c r="F1348" s="805" t="s">
        <v>333</v>
      </c>
      <c r="G1348" s="806">
        <f t="shared" si="40"/>
        <v>100</v>
      </c>
      <c r="H1348" s="807">
        <v>80</v>
      </c>
      <c r="I1348" s="806">
        <f t="shared" si="41"/>
        <v>20</v>
      </c>
    </row>
    <row r="1349" spans="1:9" s="110" customFormat="1" ht="15">
      <c r="A1349" s="98">
        <v>1341</v>
      </c>
      <c r="B1349" s="832" t="s">
        <v>1240</v>
      </c>
      <c r="C1349" s="832" t="s">
        <v>5460</v>
      </c>
      <c r="D1349" s="833">
        <v>60003000780</v>
      </c>
      <c r="E1349" s="805" t="s">
        <v>828</v>
      </c>
      <c r="F1349" s="805" t="s">
        <v>333</v>
      </c>
      <c r="G1349" s="806">
        <f t="shared" si="40"/>
        <v>100</v>
      </c>
      <c r="H1349" s="807">
        <v>80</v>
      </c>
      <c r="I1349" s="806">
        <f t="shared" si="41"/>
        <v>20</v>
      </c>
    </row>
    <row r="1350" spans="1:9" s="110" customFormat="1" ht="15">
      <c r="A1350" s="98">
        <v>1342</v>
      </c>
      <c r="B1350" s="832" t="s">
        <v>965</v>
      </c>
      <c r="C1350" s="832" t="s">
        <v>5461</v>
      </c>
      <c r="D1350" s="833">
        <v>60001050970</v>
      </c>
      <c r="E1350" s="805" t="s">
        <v>828</v>
      </c>
      <c r="F1350" s="805" t="s">
        <v>333</v>
      </c>
      <c r="G1350" s="806">
        <f t="shared" si="40"/>
        <v>100</v>
      </c>
      <c r="H1350" s="807">
        <v>80</v>
      </c>
      <c r="I1350" s="806">
        <f t="shared" si="41"/>
        <v>20</v>
      </c>
    </row>
    <row r="1351" spans="1:9" s="110" customFormat="1" ht="15">
      <c r="A1351" s="98">
        <v>1343</v>
      </c>
      <c r="B1351" s="832" t="s">
        <v>869</v>
      </c>
      <c r="C1351" s="832" t="s">
        <v>5315</v>
      </c>
      <c r="D1351" s="833">
        <v>55001028321</v>
      </c>
      <c r="E1351" s="805" t="s">
        <v>828</v>
      </c>
      <c r="F1351" s="805" t="s">
        <v>333</v>
      </c>
      <c r="G1351" s="806">
        <f t="shared" si="40"/>
        <v>100</v>
      </c>
      <c r="H1351" s="807">
        <v>80</v>
      </c>
      <c r="I1351" s="806">
        <f t="shared" si="41"/>
        <v>20</v>
      </c>
    </row>
    <row r="1352" spans="1:9" s="110" customFormat="1" ht="15">
      <c r="A1352" s="98">
        <v>1344</v>
      </c>
      <c r="B1352" s="832" t="s">
        <v>817</v>
      </c>
      <c r="C1352" s="832" t="s">
        <v>5462</v>
      </c>
      <c r="D1352" s="833">
        <v>60001016129</v>
      </c>
      <c r="E1352" s="805" t="s">
        <v>828</v>
      </c>
      <c r="F1352" s="805" t="s">
        <v>333</v>
      </c>
      <c r="G1352" s="806">
        <f t="shared" si="40"/>
        <v>100</v>
      </c>
      <c r="H1352" s="807">
        <v>80</v>
      </c>
      <c r="I1352" s="806">
        <f t="shared" si="41"/>
        <v>20</v>
      </c>
    </row>
    <row r="1353" spans="1:9" s="110" customFormat="1" ht="15">
      <c r="A1353" s="98">
        <v>1345</v>
      </c>
      <c r="B1353" s="832" t="s">
        <v>817</v>
      </c>
      <c r="C1353" s="832" t="s">
        <v>1457</v>
      </c>
      <c r="D1353" s="833">
        <v>60001120539</v>
      </c>
      <c r="E1353" s="805" t="s">
        <v>828</v>
      </c>
      <c r="F1353" s="805" t="s">
        <v>333</v>
      </c>
      <c r="G1353" s="806">
        <f t="shared" si="40"/>
        <v>100</v>
      </c>
      <c r="H1353" s="807">
        <v>80</v>
      </c>
      <c r="I1353" s="806">
        <f t="shared" si="41"/>
        <v>20</v>
      </c>
    </row>
    <row r="1354" spans="1:9" s="110" customFormat="1" ht="15">
      <c r="A1354" s="98">
        <v>1346</v>
      </c>
      <c r="B1354" s="832" t="s">
        <v>1501</v>
      </c>
      <c r="C1354" s="832" t="s">
        <v>5463</v>
      </c>
      <c r="D1354" s="833">
        <v>60002009622</v>
      </c>
      <c r="E1354" s="805" t="s">
        <v>828</v>
      </c>
      <c r="F1354" s="805" t="s">
        <v>333</v>
      </c>
      <c r="G1354" s="806">
        <f t="shared" si="40"/>
        <v>100</v>
      </c>
      <c r="H1354" s="807">
        <v>80</v>
      </c>
      <c r="I1354" s="806">
        <f t="shared" si="41"/>
        <v>20</v>
      </c>
    </row>
    <row r="1355" spans="1:9" s="110" customFormat="1" ht="15">
      <c r="A1355" s="98">
        <v>1347</v>
      </c>
      <c r="B1355" s="832" t="s">
        <v>910</v>
      </c>
      <c r="C1355" s="832" t="s">
        <v>5464</v>
      </c>
      <c r="D1355" s="833">
        <v>60001046791</v>
      </c>
      <c r="E1355" s="805" t="s">
        <v>828</v>
      </c>
      <c r="F1355" s="805" t="s">
        <v>333</v>
      </c>
      <c r="G1355" s="806">
        <f t="shared" si="40"/>
        <v>100</v>
      </c>
      <c r="H1355" s="807">
        <v>80</v>
      </c>
      <c r="I1355" s="806">
        <f t="shared" si="41"/>
        <v>20</v>
      </c>
    </row>
    <row r="1356" spans="1:9" s="110" customFormat="1" ht="15">
      <c r="A1356" s="98">
        <v>1348</v>
      </c>
      <c r="B1356" s="832" t="s">
        <v>994</v>
      </c>
      <c r="C1356" s="832" t="s">
        <v>5465</v>
      </c>
      <c r="D1356" s="833">
        <v>60001112513</v>
      </c>
      <c r="E1356" s="805" t="s">
        <v>828</v>
      </c>
      <c r="F1356" s="805" t="s">
        <v>333</v>
      </c>
      <c r="G1356" s="806">
        <f t="shared" si="40"/>
        <v>100</v>
      </c>
      <c r="H1356" s="807">
        <v>80</v>
      </c>
      <c r="I1356" s="806">
        <f t="shared" si="41"/>
        <v>20</v>
      </c>
    </row>
    <row r="1357" spans="1:9" s="110" customFormat="1" ht="15">
      <c r="A1357" s="98">
        <v>1349</v>
      </c>
      <c r="B1357" s="832" t="s">
        <v>1226</v>
      </c>
      <c r="C1357" s="832" t="s">
        <v>5466</v>
      </c>
      <c r="D1357" s="833">
        <v>62001027714</v>
      </c>
      <c r="E1357" s="805" t="s">
        <v>828</v>
      </c>
      <c r="F1357" s="805" t="s">
        <v>333</v>
      </c>
      <c r="G1357" s="806">
        <f t="shared" si="40"/>
        <v>100</v>
      </c>
      <c r="H1357" s="807">
        <v>80</v>
      </c>
      <c r="I1357" s="806">
        <f t="shared" si="41"/>
        <v>20</v>
      </c>
    </row>
    <row r="1358" spans="1:9" s="110" customFormat="1" ht="15">
      <c r="A1358" s="98">
        <v>1350</v>
      </c>
      <c r="B1358" s="832" t="s">
        <v>1199</v>
      </c>
      <c r="C1358" s="832" t="s">
        <v>5467</v>
      </c>
      <c r="D1358" s="833">
        <v>60001054096</v>
      </c>
      <c r="E1358" s="805" t="s">
        <v>828</v>
      </c>
      <c r="F1358" s="805" t="s">
        <v>333</v>
      </c>
      <c r="G1358" s="806">
        <f t="shared" si="40"/>
        <v>100</v>
      </c>
      <c r="H1358" s="807">
        <v>80</v>
      </c>
      <c r="I1358" s="806">
        <f t="shared" si="41"/>
        <v>20</v>
      </c>
    </row>
    <row r="1359" spans="1:9" s="110" customFormat="1" ht="15">
      <c r="A1359" s="98">
        <v>1351</v>
      </c>
      <c r="B1359" s="832" t="s">
        <v>878</v>
      </c>
      <c r="C1359" s="832" t="s">
        <v>5468</v>
      </c>
      <c r="D1359" s="833">
        <v>60001101489</v>
      </c>
      <c r="E1359" s="805" t="s">
        <v>828</v>
      </c>
      <c r="F1359" s="805" t="s">
        <v>333</v>
      </c>
      <c r="G1359" s="806">
        <f t="shared" si="40"/>
        <v>100</v>
      </c>
      <c r="H1359" s="807">
        <v>80</v>
      </c>
      <c r="I1359" s="806">
        <f t="shared" si="41"/>
        <v>20</v>
      </c>
    </row>
    <row r="1360" spans="1:9" s="110" customFormat="1" ht="15">
      <c r="A1360" s="98">
        <v>1352</v>
      </c>
      <c r="B1360" s="832" t="s">
        <v>1192</v>
      </c>
      <c r="C1360" s="832" t="s">
        <v>5469</v>
      </c>
      <c r="D1360" s="833">
        <v>60003009229</v>
      </c>
      <c r="E1360" s="805" t="s">
        <v>828</v>
      </c>
      <c r="F1360" s="805" t="s">
        <v>333</v>
      </c>
      <c r="G1360" s="806">
        <f t="shared" si="40"/>
        <v>100</v>
      </c>
      <c r="H1360" s="807">
        <v>80</v>
      </c>
      <c r="I1360" s="806">
        <f t="shared" si="41"/>
        <v>20</v>
      </c>
    </row>
    <row r="1361" spans="1:9" s="110" customFormat="1" ht="15">
      <c r="A1361" s="98">
        <v>1353</v>
      </c>
      <c r="B1361" s="832" t="s">
        <v>994</v>
      </c>
      <c r="C1361" s="832" t="s">
        <v>5445</v>
      </c>
      <c r="D1361" s="833">
        <v>60001065495</v>
      </c>
      <c r="E1361" s="805" t="s">
        <v>828</v>
      </c>
      <c r="F1361" s="805" t="s">
        <v>333</v>
      </c>
      <c r="G1361" s="806">
        <f t="shared" si="40"/>
        <v>100</v>
      </c>
      <c r="H1361" s="807">
        <v>80</v>
      </c>
      <c r="I1361" s="806">
        <f t="shared" si="41"/>
        <v>20</v>
      </c>
    </row>
    <row r="1362" spans="1:9" s="110" customFormat="1" ht="15">
      <c r="A1362" s="98">
        <v>1354</v>
      </c>
      <c r="B1362" s="832" t="s">
        <v>5470</v>
      </c>
      <c r="C1362" s="832" t="s">
        <v>5471</v>
      </c>
      <c r="D1362" s="833">
        <v>60001082153</v>
      </c>
      <c r="E1362" s="805" t="s">
        <v>828</v>
      </c>
      <c r="F1362" s="805" t="s">
        <v>333</v>
      </c>
      <c r="G1362" s="806">
        <f t="shared" si="40"/>
        <v>100</v>
      </c>
      <c r="H1362" s="807">
        <v>80</v>
      </c>
      <c r="I1362" s="806">
        <f t="shared" si="41"/>
        <v>20</v>
      </c>
    </row>
    <row r="1363" spans="1:9" s="110" customFormat="1" ht="15">
      <c r="A1363" s="98">
        <v>1355</v>
      </c>
      <c r="B1363" s="832" t="s">
        <v>1113</v>
      </c>
      <c r="C1363" s="832" t="s">
        <v>4187</v>
      </c>
      <c r="D1363" s="833">
        <v>60001094350</v>
      </c>
      <c r="E1363" s="805" t="s">
        <v>828</v>
      </c>
      <c r="F1363" s="805" t="s">
        <v>333</v>
      </c>
      <c r="G1363" s="806">
        <f t="shared" si="40"/>
        <v>100</v>
      </c>
      <c r="H1363" s="807">
        <v>80</v>
      </c>
      <c r="I1363" s="806">
        <f t="shared" si="41"/>
        <v>20</v>
      </c>
    </row>
    <row r="1364" spans="1:9" s="110" customFormat="1" ht="15">
      <c r="A1364" s="98">
        <v>1356</v>
      </c>
      <c r="B1364" s="832" t="s">
        <v>3333</v>
      </c>
      <c r="C1364" s="832" t="s">
        <v>5421</v>
      </c>
      <c r="D1364" s="833">
        <v>60001151058</v>
      </c>
      <c r="E1364" s="805" t="s">
        <v>828</v>
      </c>
      <c r="F1364" s="805" t="s">
        <v>333</v>
      </c>
      <c r="G1364" s="806">
        <f t="shared" si="40"/>
        <v>100</v>
      </c>
      <c r="H1364" s="807">
        <v>80</v>
      </c>
      <c r="I1364" s="806">
        <f t="shared" si="41"/>
        <v>20</v>
      </c>
    </row>
    <row r="1365" spans="1:9" s="110" customFormat="1" ht="15">
      <c r="A1365" s="98">
        <v>1357</v>
      </c>
      <c r="B1365" s="832" t="s">
        <v>1480</v>
      </c>
      <c r="C1365" s="832" t="s">
        <v>5472</v>
      </c>
      <c r="D1365" s="833">
        <v>60001037711</v>
      </c>
      <c r="E1365" s="805" t="s">
        <v>828</v>
      </c>
      <c r="F1365" s="805" t="s">
        <v>333</v>
      </c>
      <c r="G1365" s="806">
        <f t="shared" si="40"/>
        <v>100</v>
      </c>
      <c r="H1365" s="807">
        <v>80</v>
      </c>
      <c r="I1365" s="806">
        <f t="shared" si="41"/>
        <v>20</v>
      </c>
    </row>
    <row r="1366" spans="1:9" s="110" customFormat="1" ht="15">
      <c r="A1366" s="98">
        <v>1358</v>
      </c>
      <c r="B1366" s="832" t="s">
        <v>5473</v>
      </c>
      <c r="C1366" s="832" t="s">
        <v>5474</v>
      </c>
      <c r="D1366" s="833">
        <v>60001147671</v>
      </c>
      <c r="E1366" s="805" t="s">
        <v>828</v>
      </c>
      <c r="F1366" s="805" t="s">
        <v>333</v>
      </c>
      <c r="G1366" s="806">
        <f t="shared" si="40"/>
        <v>100</v>
      </c>
      <c r="H1366" s="807">
        <v>80</v>
      </c>
      <c r="I1366" s="806">
        <f t="shared" si="41"/>
        <v>20</v>
      </c>
    </row>
    <row r="1367" spans="1:9" s="110" customFormat="1" ht="15">
      <c r="A1367" s="98">
        <v>1359</v>
      </c>
      <c r="B1367" s="832" t="s">
        <v>887</v>
      </c>
      <c r="C1367" s="832" t="s">
        <v>5475</v>
      </c>
      <c r="D1367" s="833">
        <v>60002014095</v>
      </c>
      <c r="E1367" s="805" t="s">
        <v>828</v>
      </c>
      <c r="F1367" s="805" t="s">
        <v>333</v>
      </c>
      <c r="G1367" s="806">
        <f t="shared" si="40"/>
        <v>100</v>
      </c>
      <c r="H1367" s="807">
        <v>80</v>
      </c>
      <c r="I1367" s="806">
        <f t="shared" si="41"/>
        <v>20</v>
      </c>
    </row>
    <row r="1368" spans="1:9" s="110" customFormat="1" ht="15">
      <c r="A1368" s="98">
        <v>1360</v>
      </c>
      <c r="B1368" s="832" t="s">
        <v>1045</v>
      </c>
      <c r="C1368" s="832" t="s">
        <v>5476</v>
      </c>
      <c r="D1368" s="833">
        <v>60001100824</v>
      </c>
      <c r="E1368" s="805" t="s">
        <v>828</v>
      </c>
      <c r="F1368" s="805" t="s">
        <v>333</v>
      </c>
      <c r="G1368" s="806">
        <f t="shared" si="40"/>
        <v>100</v>
      </c>
      <c r="H1368" s="807">
        <v>80</v>
      </c>
      <c r="I1368" s="806">
        <f t="shared" si="41"/>
        <v>20</v>
      </c>
    </row>
    <row r="1369" spans="1:9" s="110" customFormat="1" ht="15">
      <c r="A1369" s="98">
        <v>1361</v>
      </c>
      <c r="B1369" s="832" t="s">
        <v>5477</v>
      </c>
      <c r="C1369" s="832" t="s">
        <v>5478</v>
      </c>
      <c r="D1369" s="833">
        <v>60001081687</v>
      </c>
      <c r="E1369" s="805" t="s">
        <v>828</v>
      </c>
      <c r="F1369" s="805" t="s">
        <v>333</v>
      </c>
      <c r="G1369" s="806">
        <f t="shared" si="40"/>
        <v>100</v>
      </c>
      <c r="H1369" s="807">
        <v>80</v>
      </c>
      <c r="I1369" s="806">
        <f t="shared" si="41"/>
        <v>20</v>
      </c>
    </row>
    <row r="1370" spans="1:9" s="110" customFormat="1" ht="15">
      <c r="A1370" s="98">
        <v>1362</v>
      </c>
      <c r="B1370" s="832" t="s">
        <v>2592</v>
      </c>
      <c r="C1370" s="832" t="s">
        <v>5479</v>
      </c>
      <c r="D1370" s="833">
        <v>62007004975</v>
      </c>
      <c r="E1370" s="805" t="s">
        <v>828</v>
      </c>
      <c r="F1370" s="805" t="s">
        <v>333</v>
      </c>
      <c r="G1370" s="806">
        <f t="shared" si="40"/>
        <v>100</v>
      </c>
      <c r="H1370" s="807">
        <v>80</v>
      </c>
      <c r="I1370" s="806">
        <f t="shared" si="41"/>
        <v>20</v>
      </c>
    </row>
    <row r="1371" spans="1:9" s="110" customFormat="1" ht="15">
      <c r="A1371" s="98">
        <v>1363</v>
      </c>
      <c r="B1371" s="832" t="s">
        <v>1462</v>
      </c>
      <c r="C1371" s="832" t="s">
        <v>5480</v>
      </c>
      <c r="D1371" s="833">
        <v>18001030161</v>
      </c>
      <c r="E1371" s="805" t="s">
        <v>828</v>
      </c>
      <c r="F1371" s="805" t="s">
        <v>333</v>
      </c>
      <c r="G1371" s="806">
        <f t="shared" si="40"/>
        <v>100</v>
      </c>
      <c r="H1371" s="807">
        <v>80</v>
      </c>
      <c r="I1371" s="806">
        <f t="shared" si="41"/>
        <v>20</v>
      </c>
    </row>
    <row r="1372" spans="1:9" s="110" customFormat="1" ht="15">
      <c r="A1372" s="98">
        <v>1364</v>
      </c>
      <c r="B1372" s="832" t="s">
        <v>965</v>
      </c>
      <c r="C1372" s="832" t="s">
        <v>2244</v>
      </c>
      <c r="D1372" s="833">
        <v>60003008650</v>
      </c>
      <c r="E1372" s="805" t="s">
        <v>828</v>
      </c>
      <c r="F1372" s="805" t="s">
        <v>333</v>
      </c>
      <c r="G1372" s="806">
        <f t="shared" si="40"/>
        <v>100</v>
      </c>
      <c r="H1372" s="807">
        <v>80</v>
      </c>
      <c r="I1372" s="806">
        <f t="shared" si="41"/>
        <v>20</v>
      </c>
    </row>
    <row r="1373" spans="1:9" s="110" customFormat="1" ht="15">
      <c r="A1373" s="98">
        <v>1365</v>
      </c>
      <c r="B1373" s="832" t="s">
        <v>859</v>
      </c>
      <c r="C1373" s="832" t="s">
        <v>5481</v>
      </c>
      <c r="D1373" s="833">
        <v>60001151694</v>
      </c>
      <c r="E1373" s="805" t="s">
        <v>828</v>
      </c>
      <c r="F1373" s="805" t="s">
        <v>333</v>
      </c>
      <c r="G1373" s="806">
        <f t="shared" si="40"/>
        <v>100</v>
      </c>
      <c r="H1373" s="807">
        <v>80</v>
      </c>
      <c r="I1373" s="806">
        <f t="shared" si="41"/>
        <v>20</v>
      </c>
    </row>
    <row r="1374" spans="1:9" s="110" customFormat="1" ht="15">
      <c r="A1374" s="98">
        <v>1366</v>
      </c>
      <c r="B1374" s="832" t="s">
        <v>1940</v>
      </c>
      <c r="C1374" s="832" t="s">
        <v>5466</v>
      </c>
      <c r="D1374" s="833">
        <v>60001153987</v>
      </c>
      <c r="E1374" s="805" t="s">
        <v>828</v>
      </c>
      <c r="F1374" s="805" t="s">
        <v>333</v>
      </c>
      <c r="G1374" s="806">
        <f t="shared" si="40"/>
        <v>100</v>
      </c>
      <c r="H1374" s="807">
        <v>80</v>
      </c>
      <c r="I1374" s="806">
        <f t="shared" si="41"/>
        <v>20</v>
      </c>
    </row>
    <row r="1375" spans="1:9" s="110" customFormat="1" ht="15">
      <c r="A1375" s="98">
        <v>1367</v>
      </c>
      <c r="B1375" s="832" t="s">
        <v>5482</v>
      </c>
      <c r="C1375" s="832" t="s">
        <v>5483</v>
      </c>
      <c r="D1375" s="833">
        <v>60003008360</v>
      </c>
      <c r="E1375" s="805" t="s">
        <v>828</v>
      </c>
      <c r="F1375" s="805" t="s">
        <v>333</v>
      </c>
      <c r="G1375" s="806">
        <f t="shared" si="40"/>
        <v>100</v>
      </c>
      <c r="H1375" s="807">
        <v>80</v>
      </c>
      <c r="I1375" s="806">
        <f t="shared" si="41"/>
        <v>20</v>
      </c>
    </row>
    <row r="1376" spans="1:9" s="110" customFormat="1" ht="15">
      <c r="A1376" s="98">
        <v>1368</v>
      </c>
      <c r="B1376" s="832" t="s">
        <v>991</v>
      </c>
      <c r="C1376" s="832" t="s">
        <v>1707</v>
      </c>
      <c r="D1376" s="833">
        <v>60001039028</v>
      </c>
      <c r="E1376" s="805" t="s">
        <v>828</v>
      </c>
      <c r="F1376" s="805" t="s">
        <v>333</v>
      </c>
      <c r="G1376" s="806">
        <f t="shared" si="40"/>
        <v>100</v>
      </c>
      <c r="H1376" s="807">
        <v>80</v>
      </c>
      <c r="I1376" s="806">
        <f t="shared" si="41"/>
        <v>20</v>
      </c>
    </row>
    <row r="1377" spans="1:9" s="110" customFormat="1" ht="15">
      <c r="A1377" s="98">
        <v>1369</v>
      </c>
      <c r="B1377" s="832" t="s">
        <v>979</v>
      </c>
      <c r="C1377" s="832" t="s">
        <v>1368</v>
      </c>
      <c r="D1377" s="833">
        <v>58001030770</v>
      </c>
      <c r="E1377" s="805" t="s">
        <v>828</v>
      </c>
      <c r="F1377" s="805" t="s">
        <v>333</v>
      </c>
      <c r="G1377" s="806">
        <f t="shared" ref="G1377:G1440" si="42">H1377/0.8</f>
        <v>100</v>
      </c>
      <c r="H1377" s="807">
        <v>80</v>
      </c>
      <c r="I1377" s="806">
        <f t="shared" ref="I1377:I1440" si="43">H1377*0.25</f>
        <v>20</v>
      </c>
    </row>
    <row r="1378" spans="1:9" s="110" customFormat="1" ht="15">
      <c r="A1378" s="98">
        <v>1370</v>
      </c>
      <c r="B1378" s="832" t="s">
        <v>965</v>
      </c>
      <c r="C1378" s="832" t="s">
        <v>1121</v>
      </c>
      <c r="D1378" s="833">
        <v>21001041504</v>
      </c>
      <c r="E1378" s="805" t="s">
        <v>828</v>
      </c>
      <c r="F1378" s="805" t="s">
        <v>333</v>
      </c>
      <c r="G1378" s="806">
        <f t="shared" si="42"/>
        <v>100</v>
      </c>
      <c r="H1378" s="807">
        <v>80</v>
      </c>
      <c r="I1378" s="806">
        <f t="shared" si="43"/>
        <v>20</v>
      </c>
    </row>
    <row r="1379" spans="1:9" s="110" customFormat="1" ht="15">
      <c r="A1379" s="98">
        <v>1371</v>
      </c>
      <c r="B1379" s="832" t="s">
        <v>952</v>
      </c>
      <c r="C1379" s="832" t="s">
        <v>5484</v>
      </c>
      <c r="D1379" s="833">
        <v>60001134703</v>
      </c>
      <c r="E1379" s="805" t="s">
        <v>828</v>
      </c>
      <c r="F1379" s="805" t="s">
        <v>333</v>
      </c>
      <c r="G1379" s="806">
        <f t="shared" si="42"/>
        <v>100</v>
      </c>
      <c r="H1379" s="807">
        <v>80</v>
      </c>
      <c r="I1379" s="806">
        <f t="shared" si="43"/>
        <v>20</v>
      </c>
    </row>
    <row r="1380" spans="1:9" s="110" customFormat="1" ht="15">
      <c r="A1380" s="98">
        <v>1372</v>
      </c>
      <c r="B1380" s="832" t="s">
        <v>841</v>
      </c>
      <c r="C1380" s="832" t="s">
        <v>5485</v>
      </c>
      <c r="D1380" s="833">
        <v>60003000350</v>
      </c>
      <c r="E1380" s="805" t="s">
        <v>828</v>
      </c>
      <c r="F1380" s="805" t="s">
        <v>333</v>
      </c>
      <c r="G1380" s="806">
        <f t="shared" si="42"/>
        <v>100</v>
      </c>
      <c r="H1380" s="807">
        <v>80</v>
      </c>
      <c r="I1380" s="806">
        <f t="shared" si="43"/>
        <v>20</v>
      </c>
    </row>
    <row r="1381" spans="1:9" s="110" customFormat="1" ht="15">
      <c r="A1381" s="98">
        <v>1373</v>
      </c>
      <c r="B1381" s="832" t="s">
        <v>994</v>
      </c>
      <c r="C1381" s="832" t="s">
        <v>2089</v>
      </c>
      <c r="D1381" s="833">
        <v>60001040171</v>
      </c>
      <c r="E1381" s="805" t="s">
        <v>828</v>
      </c>
      <c r="F1381" s="805" t="s">
        <v>333</v>
      </c>
      <c r="G1381" s="806">
        <f t="shared" si="42"/>
        <v>100</v>
      </c>
      <c r="H1381" s="807">
        <v>80</v>
      </c>
      <c r="I1381" s="806">
        <f t="shared" si="43"/>
        <v>20</v>
      </c>
    </row>
    <row r="1382" spans="1:9" s="110" customFormat="1" ht="15">
      <c r="A1382" s="98">
        <v>1374</v>
      </c>
      <c r="B1382" s="832" t="s">
        <v>1547</v>
      </c>
      <c r="C1382" s="832" t="s">
        <v>2351</v>
      </c>
      <c r="D1382" s="833">
        <v>60001137861</v>
      </c>
      <c r="E1382" s="805" t="s">
        <v>828</v>
      </c>
      <c r="F1382" s="805" t="s">
        <v>333</v>
      </c>
      <c r="G1382" s="806">
        <f t="shared" si="42"/>
        <v>100</v>
      </c>
      <c r="H1382" s="807">
        <v>80</v>
      </c>
      <c r="I1382" s="806">
        <f t="shared" si="43"/>
        <v>20</v>
      </c>
    </row>
    <row r="1383" spans="1:9" s="110" customFormat="1" ht="15">
      <c r="A1383" s="98">
        <v>1375</v>
      </c>
      <c r="B1383" s="832" t="s">
        <v>859</v>
      </c>
      <c r="C1383" s="832" t="s">
        <v>5486</v>
      </c>
      <c r="D1383" s="833">
        <v>60001009144</v>
      </c>
      <c r="E1383" s="805" t="s">
        <v>828</v>
      </c>
      <c r="F1383" s="805" t="s">
        <v>333</v>
      </c>
      <c r="G1383" s="806">
        <f t="shared" si="42"/>
        <v>100</v>
      </c>
      <c r="H1383" s="807">
        <v>80</v>
      </c>
      <c r="I1383" s="806">
        <f t="shared" si="43"/>
        <v>20</v>
      </c>
    </row>
    <row r="1384" spans="1:9" s="110" customFormat="1" ht="15">
      <c r="A1384" s="98">
        <v>1376</v>
      </c>
      <c r="B1384" s="832" t="s">
        <v>3190</v>
      </c>
      <c r="C1384" s="832" t="s">
        <v>4377</v>
      </c>
      <c r="D1384" s="833">
        <v>53001012421</v>
      </c>
      <c r="E1384" s="805" t="s">
        <v>828</v>
      </c>
      <c r="F1384" s="805" t="s">
        <v>333</v>
      </c>
      <c r="G1384" s="806">
        <f t="shared" si="42"/>
        <v>100</v>
      </c>
      <c r="H1384" s="807">
        <v>80</v>
      </c>
      <c r="I1384" s="806">
        <f t="shared" si="43"/>
        <v>20</v>
      </c>
    </row>
    <row r="1385" spans="1:9" s="110" customFormat="1" ht="15">
      <c r="A1385" s="98">
        <v>1377</v>
      </c>
      <c r="B1385" s="832" t="s">
        <v>942</v>
      </c>
      <c r="C1385" s="832" t="s">
        <v>822</v>
      </c>
      <c r="D1385" s="833">
        <v>29001037815</v>
      </c>
      <c r="E1385" s="805" t="s">
        <v>828</v>
      </c>
      <c r="F1385" s="805" t="s">
        <v>333</v>
      </c>
      <c r="G1385" s="806">
        <f t="shared" si="42"/>
        <v>100</v>
      </c>
      <c r="H1385" s="807">
        <v>80</v>
      </c>
      <c r="I1385" s="806">
        <f t="shared" si="43"/>
        <v>20</v>
      </c>
    </row>
    <row r="1386" spans="1:9" s="110" customFormat="1" ht="15">
      <c r="A1386" s="98">
        <v>1378</v>
      </c>
      <c r="B1386" s="832" t="s">
        <v>942</v>
      </c>
      <c r="C1386" s="832" t="s">
        <v>4448</v>
      </c>
      <c r="D1386" s="833">
        <v>60001145782</v>
      </c>
      <c r="E1386" s="805" t="s">
        <v>828</v>
      </c>
      <c r="F1386" s="805" t="s">
        <v>333</v>
      </c>
      <c r="G1386" s="806">
        <f t="shared" si="42"/>
        <v>100</v>
      </c>
      <c r="H1386" s="807">
        <v>80</v>
      </c>
      <c r="I1386" s="806">
        <f t="shared" si="43"/>
        <v>20</v>
      </c>
    </row>
    <row r="1387" spans="1:9" s="110" customFormat="1" ht="15">
      <c r="A1387" s="98">
        <v>1379</v>
      </c>
      <c r="B1387" s="832" t="s">
        <v>994</v>
      </c>
      <c r="C1387" s="832" t="s">
        <v>5475</v>
      </c>
      <c r="D1387" s="833">
        <v>60003011059</v>
      </c>
      <c r="E1387" s="805" t="s">
        <v>828</v>
      </c>
      <c r="F1387" s="805" t="s">
        <v>333</v>
      </c>
      <c r="G1387" s="806">
        <f t="shared" si="42"/>
        <v>100</v>
      </c>
      <c r="H1387" s="807">
        <v>80</v>
      </c>
      <c r="I1387" s="806">
        <f t="shared" si="43"/>
        <v>20</v>
      </c>
    </row>
    <row r="1388" spans="1:9" s="110" customFormat="1" ht="15">
      <c r="A1388" s="98">
        <v>1380</v>
      </c>
      <c r="B1388" s="832" t="s">
        <v>913</v>
      </c>
      <c r="C1388" s="832" t="s">
        <v>5487</v>
      </c>
      <c r="D1388" s="833">
        <v>53001010092</v>
      </c>
      <c r="E1388" s="805" t="s">
        <v>828</v>
      </c>
      <c r="F1388" s="805" t="s">
        <v>333</v>
      </c>
      <c r="G1388" s="806">
        <f t="shared" si="42"/>
        <v>100</v>
      </c>
      <c r="H1388" s="807">
        <v>80</v>
      </c>
      <c r="I1388" s="806">
        <f t="shared" si="43"/>
        <v>20</v>
      </c>
    </row>
    <row r="1389" spans="1:9" s="110" customFormat="1" ht="15">
      <c r="A1389" s="98">
        <v>1381</v>
      </c>
      <c r="B1389" s="832" t="s">
        <v>1119</v>
      </c>
      <c r="C1389" s="832" t="s">
        <v>2107</v>
      </c>
      <c r="D1389" s="833">
        <v>60001028724</v>
      </c>
      <c r="E1389" s="805" t="s">
        <v>828</v>
      </c>
      <c r="F1389" s="805" t="s">
        <v>333</v>
      </c>
      <c r="G1389" s="806">
        <f t="shared" si="42"/>
        <v>100</v>
      </c>
      <c r="H1389" s="807">
        <v>80</v>
      </c>
      <c r="I1389" s="806">
        <f t="shared" si="43"/>
        <v>20</v>
      </c>
    </row>
    <row r="1390" spans="1:9" s="110" customFormat="1" ht="15">
      <c r="A1390" s="98">
        <v>1382</v>
      </c>
      <c r="B1390" s="832" t="s">
        <v>1090</v>
      </c>
      <c r="C1390" s="832" t="s">
        <v>5488</v>
      </c>
      <c r="D1390" s="833">
        <v>60001049757</v>
      </c>
      <c r="E1390" s="805" t="s">
        <v>828</v>
      </c>
      <c r="F1390" s="805" t="s">
        <v>333</v>
      </c>
      <c r="G1390" s="806">
        <f t="shared" si="42"/>
        <v>100</v>
      </c>
      <c r="H1390" s="807">
        <v>80</v>
      </c>
      <c r="I1390" s="806">
        <f t="shared" si="43"/>
        <v>20</v>
      </c>
    </row>
    <row r="1391" spans="1:9" s="110" customFormat="1" ht="15">
      <c r="A1391" s="98">
        <v>1383</v>
      </c>
      <c r="B1391" s="832" t="s">
        <v>884</v>
      </c>
      <c r="C1391" s="832" t="s">
        <v>5489</v>
      </c>
      <c r="D1391" s="833">
        <v>60001017020</v>
      </c>
      <c r="E1391" s="805" t="s">
        <v>828</v>
      </c>
      <c r="F1391" s="805" t="s">
        <v>333</v>
      </c>
      <c r="G1391" s="806">
        <f t="shared" si="42"/>
        <v>100</v>
      </c>
      <c r="H1391" s="807">
        <v>80</v>
      </c>
      <c r="I1391" s="806">
        <f t="shared" si="43"/>
        <v>20</v>
      </c>
    </row>
    <row r="1392" spans="1:9" s="110" customFormat="1" ht="15">
      <c r="A1392" s="98">
        <v>1384</v>
      </c>
      <c r="B1392" s="832" t="s">
        <v>5490</v>
      </c>
      <c r="C1392" s="832" t="s">
        <v>4728</v>
      </c>
      <c r="D1392" s="833">
        <v>21001009199</v>
      </c>
      <c r="E1392" s="805" t="s">
        <v>828</v>
      </c>
      <c r="F1392" s="805" t="s">
        <v>333</v>
      </c>
      <c r="G1392" s="806">
        <f t="shared" si="42"/>
        <v>100</v>
      </c>
      <c r="H1392" s="807">
        <v>80</v>
      </c>
      <c r="I1392" s="806">
        <f t="shared" si="43"/>
        <v>20</v>
      </c>
    </row>
    <row r="1393" spans="1:9" s="110" customFormat="1" ht="15">
      <c r="A1393" s="98">
        <v>1385</v>
      </c>
      <c r="B1393" s="832" t="s">
        <v>979</v>
      </c>
      <c r="C1393" s="832" t="s">
        <v>5491</v>
      </c>
      <c r="D1393" s="833">
        <v>60003010600</v>
      </c>
      <c r="E1393" s="805" t="s">
        <v>828</v>
      </c>
      <c r="F1393" s="805" t="s">
        <v>333</v>
      </c>
      <c r="G1393" s="806">
        <f t="shared" si="42"/>
        <v>100</v>
      </c>
      <c r="H1393" s="807">
        <v>80</v>
      </c>
      <c r="I1393" s="806">
        <f t="shared" si="43"/>
        <v>20</v>
      </c>
    </row>
    <row r="1394" spans="1:9" s="110" customFormat="1" ht="15">
      <c r="A1394" s="98">
        <v>1386</v>
      </c>
      <c r="B1394" s="832" t="s">
        <v>3421</v>
      </c>
      <c r="C1394" s="832" t="s">
        <v>5492</v>
      </c>
      <c r="D1394" s="833">
        <v>60001149448</v>
      </c>
      <c r="E1394" s="805" t="s">
        <v>828</v>
      </c>
      <c r="F1394" s="805" t="s">
        <v>333</v>
      </c>
      <c r="G1394" s="806">
        <f t="shared" si="42"/>
        <v>100</v>
      </c>
      <c r="H1394" s="807">
        <v>80</v>
      </c>
      <c r="I1394" s="806">
        <f t="shared" si="43"/>
        <v>20</v>
      </c>
    </row>
    <row r="1395" spans="1:9" s="110" customFormat="1" ht="15">
      <c r="A1395" s="98">
        <v>1387</v>
      </c>
      <c r="B1395" s="832" t="s">
        <v>869</v>
      </c>
      <c r="C1395" s="832" t="s">
        <v>5493</v>
      </c>
      <c r="D1395" s="833">
        <v>37001025051</v>
      </c>
      <c r="E1395" s="805" t="s">
        <v>828</v>
      </c>
      <c r="F1395" s="805" t="s">
        <v>333</v>
      </c>
      <c r="G1395" s="806">
        <f t="shared" si="42"/>
        <v>100</v>
      </c>
      <c r="H1395" s="807">
        <v>80</v>
      </c>
      <c r="I1395" s="806">
        <f t="shared" si="43"/>
        <v>20</v>
      </c>
    </row>
    <row r="1396" spans="1:9" s="110" customFormat="1" ht="15">
      <c r="A1396" s="98">
        <v>1388</v>
      </c>
      <c r="B1396" s="832" t="s">
        <v>2339</v>
      </c>
      <c r="C1396" s="832" t="s">
        <v>5494</v>
      </c>
      <c r="D1396" s="833">
        <v>60001091011</v>
      </c>
      <c r="E1396" s="805" t="s">
        <v>828</v>
      </c>
      <c r="F1396" s="805" t="s">
        <v>333</v>
      </c>
      <c r="G1396" s="806">
        <f t="shared" si="42"/>
        <v>100</v>
      </c>
      <c r="H1396" s="807">
        <v>80</v>
      </c>
      <c r="I1396" s="806">
        <f t="shared" si="43"/>
        <v>20</v>
      </c>
    </row>
    <row r="1397" spans="1:9" s="110" customFormat="1" ht="15">
      <c r="A1397" s="98">
        <v>1389</v>
      </c>
      <c r="B1397" s="832" t="s">
        <v>1128</v>
      </c>
      <c r="C1397" s="832" t="s">
        <v>5447</v>
      </c>
      <c r="D1397" s="833">
        <v>60001007309</v>
      </c>
      <c r="E1397" s="805" t="s">
        <v>828</v>
      </c>
      <c r="F1397" s="805" t="s">
        <v>333</v>
      </c>
      <c r="G1397" s="806">
        <f t="shared" si="42"/>
        <v>100</v>
      </c>
      <c r="H1397" s="807">
        <v>80</v>
      </c>
      <c r="I1397" s="806">
        <f t="shared" si="43"/>
        <v>20</v>
      </c>
    </row>
    <row r="1398" spans="1:9" s="110" customFormat="1" ht="15">
      <c r="A1398" s="98">
        <v>1390</v>
      </c>
      <c r="B1398" s="832" t="s">
        <v>1532</v>
      </c>
      <c r="C1398" s="832" t="s">
        <v>5495</v>
      </c>
      <c r="D1398" s="833">
        <v>60701167084</v>
      </c>
      <c r="E1398" s="805" t="s">
        <v>828</v>
      </c>
      <c r="F1398" s="805" t="s">
        <v>333</v>
      </c>
      <c r="G1398" s="806">
        <f t="shared" si="42"/>
        <v>100</v>
      </c>
      <c r="H1398" s="807">
        <v>80</v>
      </c>
      <c r="I1398" s="806">
        <f t="shared" si="43"/>
        <v>20</v>
      </c>
    </row>
    <row r="1399" spans="1:9" s="110" customFormat="1" ht="15">
      <c r="A1399" s="98">
        <v>1391</v>
      </c>
      <c r="B1399" s="832" t="s">
        <v>859</v>
      </c>
      <c r="C1399" s="832" t="s">
        <v>3895</v>
      </c>
      <c r="D1399" s="833">
        <v>60001147969</v>
      </c>
      <c r="E1399" s="805" t="s">
        <v>828</v>
      </c>
      <c r="F1399" s="805" t="s">
        <v>333</v>
      </c>
      <c r="G1399" s="806">
        <f t="shared" si="42"/>
        <v>100</v>
      </c>
      <c r="H1399" s="807">
        <v>80</v>
      </c>
      <c r="I1399" s="806">
        <f t="shared" si="43"/>
        <v>20</v>
      </c>
    </row>
    <row r="1400" spans="1:9" s="110" customFormat="1" ht="15">
      <c r="A1400" s="98">
        <v>1392</v>
      </c>
      <c r="B1400" s="832" t="s">
        <v>1462</v>
      </c>
      <c r="C1400" s="832" t="s">
        <v>977</v>
      </c>
      <c r="D1400" s="833">
        <v>53001030457</v>
      </c>
      <c r="E1400" s="805" t="s">
        <v>828</v>
      </c>
      <c r="F1400" s="805" t="s">
        <v>333</v>
      </c>
      <c r="G1400" s="806">
        <f t="shared" si="42"/>
        <v>100</v>
      </c>
      <c r="H1400" s="807">
        <v>80</v>
      </c>
      <c r="I1400" s="806">
        <f t="shared" si="43"/>
        <v>20</v>
      </c>
    </row>
    <row r="1401" spans="1:9" s="110" customFormat="1" ht="15">
      <c r="A1401" s="98">
        <v>1393</v>
      </c>
      <c r="B1401" s="832" t="s">
        <v>1255</v>
      </c>
      <c r="C1401" s="832" t="s">
        <v>4155</v>
      </c>
      <c r="D1401" s="833" t="s">
        <v>5436</v>
      </c>
      <c r="E1401" s="805" t="s">
        <v>828</v>
      </c>
      <c r="F1401" s="805" t="s">
        <v>333</v>
      </c>
      <c r="G1401" s="806">
        <f t="shared" si="42"/>
        <v>100</v>
      </c>
      <c r="H1401" s="807">
        <v>80</v>
      </c>
      <c r="I1401" s="806">
        <f t="shared" si="43"/>
        <v>20</v>
      </c>
    </row>
    <row r="1402" spans="1:9" s="110" customFormat="1" ht="15">
      <c r="A1402" s="98">
        <v>1394</v>
      </c>
      <c r="B1402" s="832" t="s">
        <v>1830</v>
      </c>
      <c r="C1402" s="832" t="s">
        <v>1720</v>
      </c>
      <c r="D1402" s="833">
        <v>60001064457</v>
      </c>
      <c r="E1402" s="805" t="s">
        <v>828</v>
      </c>
      <c r="F1402" s="805" t="s">
        <v>333</v>
      </c>
      <c r="G1402" s="806">
        <f t="shared" si="42"/>
        <v>100</v>
      </c>
      <c r="H1402" s="807">
        <v>80</v>
      </c>
      <c r="I1402" s="806">
        <f t="shared" si="43"/>
        <v>20</v>
      </c>
    </row>
    <row r="1403" spans="1:9" s="110" customFormat="1" ht="15">
      <c r="A1403" s="98">
        <v>1395</v>
      </c>
      <c r="B1403" s="832" t="s">
        <v>1561</v>
      </c>
      <c r="C1403" s="832" t="s">
        <v>5496</v>
      </c>
      <c r="D1403" s="833">
        <v>60001122930</v>
      </c>
      <c r="E1403" s="805" t="s">
        <v>828</v>
      </c>
      <c r="F1403" s="805" t="s">
        <v>333</v>
      </c>
      <c r="G1403" s="806">
        <f t="shared" si="42"/>
        <v>100</v>
      </c>
      <c r="H1403" s="807">
        <v>80</v>
      </c>
      <c r="I1403" s="806">
        <f t="shared" si="43"/>
        <v>20</v>
      </c>
    </row>
    <row r="1404" spans="1:9" s="110" customFormat="1" ht="15">
      <c r="A1404" s="98">
        <v>1396</v>
      </c>
      <c r="B1404" s="832" t="s">
        <v>5497</v>
      </c>
      <c r="C1404" s="832" t="s">
        <v>5498</v>
      </c>
      <c r="D1404" s="833">
        <v>60001119885</v>
      </c>
      <c r="E1404" s="805" t="s">
        <v>828</v>
      </c>
      <c r="F1404" s="805" t="s">
        <v>333</v>
      </c>
      <c r="G1404" s="806">
        <f t="shared" si="42"/>
        <v>100</v>
      </c>
      <c r="H1404" s="807">
        <v>80</v>
      </c>
      <c r="I1404" s="806">
        <f t="shared" si="43"/>
        <v>20</v>
      </c>
    </row>
    <row r="1405" spans="1:9" s="110" customFormat="1" ht="15">
      <c r="A1405" s="98">
        <v>1397</v>
      </c>
      <c r="B1405" s="832" t="s">
        <v>1353</v>
      </c>
      <c r="C1405" s="832" t="s">
        <v>4382</v>
      </c>
      <c r="D1405" s="833">
        <v>29001038552</v>
      </c>
      <c r="E1405" s="805" t="s">
        <v>828</v>
      </c>
      <c r="F1405" s="805" t="s">
        <v>333</v>
      </c>
      <c r="G1405" s="806">
        <f t="shared" si="42"/>
        <v>100</v>
      </c>
      <c r="H1405" s="807">
        <v>80</v>
      </c>
      <c r="I1405" s="806">
        <f t="shared" si="43"/>
        <v>20</v>
      </c>
    </row>
    <row r="1406" spans="1:9" s="110" customFormat="1" ht="15">
      <c r="A1406" s="98">
        <v>1398</v>
      </c>
      <c r="B1406" s="832" t="s">
        <v>1267</v>
      </c>
      <c r="C1406" s="832" t="s">
        <v>5499</v>
      </c>
      <c r="D1406" s="833">
        <v>53001006059</v>
      </c>
      <c r="E1406" s="805" t="s">
        <v>828</v>
      </c>
      <c r="F1406" s="805" t="s">
        <v>333</v>
      </c>
      <c r="G1406" s="806">
        <f t="shared" si="42"/>
        <v>100</v>
      </c>
      <c r="H1406" s="807">
        <v>80</v>
      </c>
      <c r="I1406" s="806">
        <f t="shared" si="43"/>
        <v>20</v>
      </c>
    </row>
    <row r="1407" spans="1:9" s="110" customFormat="1" ht="15">
      <c r="A1407" s="98">
        <v>1399</v>
      </c>
      <c r="B1407" s="832" t="s">
        <v>3757</v>
      </c>
      <c r="C1407" s="832" t="s">
        <v>5406</v>
      </c>
      <c r="D1407" s="833">
        <v>60001104587</v>
      </c>
      <c r="E1407" s="805" t="s">
        <v>828</v>
      </c>
      <c r="F1407" s="805" t="s">
        <v>333</v>
      </c>
      <c r="G1407" s="806">
        <f t="shared" si="42"/>
        <v>100</v>
      </c>
      <c r="H1407" s="807">
        <v>80</v>
      </c>
      <c r="I1407" s="806">
        <f t="shared" si="43"/>
        <v>20</v>
      </c>
    </row>
    <row r="1408" spans="1:9" s="110" customFormat="1" ht="15">
      <c r="A1408" s="98">
        <v>1400</v>
      </c>
      <c r="B1408" s="832" t="s">
        <v>1441</v>
      </c>
      <c r="C1408" s="832" t="s">
        <v>5484</v>
      </c>
      <c r="D1408" s="833">
        <v>60001134686</v>
      </c>
      <c r="E1408" s="805" t="s">
        <v>828</v>
      </c>
      <c r="F1408" s="805" t="s">
        <v>333</v>
      </c>
      <c r="G1408" s="806">
        <f t="shared" si="42"/>
        <v>100</v>
      </c>
      <c r="H1408" s="807">
        <v>80</v>
      </c>
      <c r="I1408" s="806">
        <f t="shared" si="43"/>
        <v>20</v>
      </c>
    </row>
    <row r="1409" spans="1:9" s="110" customFormat="1" ht="15">
      <c r="A1409" s="98">
        <v>1401</v>
      </c>
      <c r="B1409" s="832" t="s">
        <v>1158</v>
      </c>
      <c r="C1409" s="832" t="s">
        <v>4382</v>
      </c>
      <c r="D1409" s="833">
        <v>29001034883</v>
      </c>
      <c r="E1409" s="805" t="s">
        <v>828</v>
      </c>
      <c r="F1409" s="805" t="s">
        <v>333</v>
      </c>
      <c r="G1409" s="806">
        <f t="shared" si="42"/>
        <v>100</v>
      </c>
      <c r="H1409" s="807">
        <v>80</v>
      </c>
      <c r="I1409" s="806">
        <f t="shared" si="43"/>
        <v>20</v>
      </c>
    </row>
    <row r="1410" spans="1:9" s="110" customFormat="1" ht="15">
      <c r="A1410" s="98">
        <v>1402</v>
      </c>
      <c r="B1410" s="832" t="s">
        <v>1267</v>
      </c>
      <c r="C1410" s="832" t="s">
        <v>5500</v>
      </c>
      <c r="D1410" s="833">
        <v>60001122985</v>
      </c>
      <c r="E1410" s="805" t="s">
        <v>828</v>
      </c>
      <c r="F1410" s="805" t="s">
        <v>333</v>
      </c>
      <c r="G1410" s="806">
        <f t="shared" si="42"/>
        <v>100</v>
      </c>
      <c r="H1410" s="807">
        <v>80</v>
      </c>
      <c r="I1410" s="806">
        <f t="shared" si="43"/>
        <v>20</v>
      </c>
    </row>
    <row r="1411" spans="1:9" s="110" customFormat="1" ht="15">
      <c r="A1411" s="98">
        <v>1403</v>
      </c>
      <c r="B1411" s="832" t="s">
        <v>859</v>
      </c>
      <c r="C1411" s="832" t="s">
        <v>5501</v>
      </c>
      <c r="D1411" s="833">
        <v>62004001679</v>
      </c>
      <c r="E1411" s="805" t="s">
        <v>828</v>
      </c>
      <c r="F1411" s="805" t="s">
        <v>333</v>
      </c>
      <c r="G1411" s="806">
        <f t="shared" si="42"/>
        <v>100</v>
      </c>
      <c r="H1411" s="807">
        <v>80</v>
      </c>
      <c r="I1411" s="806">
        <f t="shared" si="43"/>
        <v>20</v>
      </c>
    </row>
    <row r="1412" spans="1:9" s="110" customFormat="1" ht="15">
      <c r="A1412" s="98">
        <v>1404</v>
      </c>
      <c r="B1412" s="832" t="s">
        <v>1255</v>
      </c>
      <c r="C1412" s="832" t="s">
        <v>1927</v>
      </c>
      <c r="D1412" s="833">
        <v>62013001563</v>
      </c>
      <c r="E1412" s="805" t="s">
        <v>828</v>
      </c>
      <c r="F1412" s="805" t="s">
        <v>333</v>
      </c>
      <c r="G1412" s="806">
        <f t="shared" si="42"/>
        <v>100</v>
      </c>
      <c r="H1412" s="807">
        <v>80</v>
      </c>
      <c r="I1412" s="806">
        <f t="shared" si="43"/>
        <v>20</v>
      </c>
    </row>
    <row r="1413" spans="1:9" s="110" customFormat="1" ht="15">
      <c r="A1413" s="98">
        <v>1405</v>
      </c>
      <c r="B1413" s="832" t="s">
        <v>1045</v>
      </c>
      <c r="C1413" s="832" t="s">
        <v>3910</v>
      </c>
      <c r="D1413" s="833">
        <v>60001096704</v>
      </c>
      <c r="E1413" s="805" t="s">
        <v>828</v>
      </c>
      <c r="F1413" s="805" t="s">
        <v>333</v>
      </c>
      <c r="G1413" s="806">
        <f t="shared" si="42"/>
        <v>100</v>
      </c>
      <c r="H1413" s="807">
        <v>80</v>
      </c>
      <c r="I1413" s="806">
        <f t="shared" si="43"/>
        <v>20</v>
      </c>
    </row>
    <row r="1414" spans="1:9" s="110" customFormat="1" ht="15">
      <c r="A1414" s="98">
        <v>1406</v>
      </c>
      <c r="B1414" s="832" t="s">
        <v>1817</v>
      </c>
      <c r="C1414" s="832" t="s">
        <v>1121</v>
      </c>
      <c r="D1414" s="833">
        <v>60001147132</v>
      </c>
      <c r="E1414" s="805" t="s">
        <v>828</v>
      </c>
      <c r="F1414" s="805" t="s">
        <v>333</v>
      </c>
      <c r="G1414" s="806">
        <f t="shared" si="42"/>
        <v>100</v>
      </c>
      <c r="H1414" s="807">
        <v>80</v>
      </c>
      <c r="I1414" s="806">
        <f t="shared" si="43"/>
        <v>20</v>
      </c>
    </row>
    <row r="1415" spans="1:9" s="110" customFormat="1" ht="15">
      <c r="A1415" s="98">
        <v>1407</v>
      </c>
      <c r="B1415" s="832" t="s">
        <v>1397</v>
      </c>
      <c r="C1415" s="832" t="s">
        <v>5433</v>
      </c>
      <c r="D1415" s="833">
        <v>18001005961</v>
      </c>
      <c r="E1415" s="805" t="s">
        <v>828</v>
      </c>
      <c r="F1415" s="805" t="s">
        <v>333</v>
      </c>
      <c r="G1415" s="806">
        <f t="shared" si="42"/>
        <v>100</v>
      </c>
      <c r="H1415" s="807">
        <v>80</v>
      </c>
      <c r="I1415" s="806">
        <f t="shared" si="43"/>
        <v>20</v>
      </c>
    </row>
    <row r="1416" spans="1:9" s="110" customFormat="1" ht="15">
      <c r="A1416" s="98">
        <v>1408</v>
      </c>
      <c r="B1416" s="832" t="s">
        <v>962</v>
      </c>
      <c r="C1416" s="832" t="s">
        <v>5502</v>
      </c>
      <c r="D1416" s="833">
        <v>60002006358</v>
      </c>
      <c r="E1416" s="805" t="s">
        <v>828</v>
      </c>
      <c r="F1416" s="805" t="s">
        <v>333</v>
      </c>
      <c r="G1416" s="806">
        <f t="shared" si="42"/>
        <v>100</v>
      </c>
      <c r="H1416" s="807">
        <v>80</v>
      </c>
      <c r="I1416" s="806">
        <f t="shared" si="43"/>
        <v>20</v>
      </c>
    </row>
    <row r="1417" spans="1:9" s="110" customFormat="1" ht="15">
      <c r="A1417" s="98">
        <v>1409</v>
      </c>
      <c r="B1417" s="832" t="s">
        <v>979</v>
      </c>
      <c r="C1417" s="832" t="s">
        <v>5503</v>
      </c>
      <c r="D1417" s="833">
        <v>60002009554</v>
      </c>
      <c r="E1417" s="805" t="s">
        <v>828</v>
      </c>
      <c r="F1417" s="805" t="s">
        <v>333</v>
      </c>
      <c r="G1417" s="806">
        <f t="shared" si="42"/>
        <v>100</v>
      </c>
      <c r="H1417" s="807">
        <v>80</v>
      </c>
      <c r="I1417" s="806">
        <f t="shared" si="43"/>
        <v>20</v>
      </c>
    </row>
    <row r="1418" spans="1:9" s="110" customFormat="1" ht="15">
      <c r="A1418" s="98">
        <v>1410</v>
      </c>
      <c r="B1418" s="832" t="s">
        <v>841</v>
      </c>
      <c r="C1418" s="832" t="s">
        <v>5504</v>
      </c>
      <c r="D1418" s="833">
        <v>60001075302</v>
      </c>
      <c r="E1418" s="805" t="s">
        <v>828</v>
      </c>
      <c r="F1418" s="805" t="s">
        <v>333</v>
      </c>
      <c r="G1418" s="806">
        <f t="shared" si="42"/>
        <v>100</v>
      </c>
      <c r="H1418" s="807">
        <v>80</v>
      </c>
      <c r="I1418" s="806">
        <f t="shared" si="43"/>
        <v>20</v>
      </c>
    </row>
    <row r="1419" spans="1:9" s="110" customFormat="1" ht="15">
      <c r="A1419" s="98">
        <v>1411</v>
      </c>
      <c r="B1419" s="832" t="s">
        <v>5505</v>
      </c>
      <c r="C1419" s="832" t="s">
        <v>5506</v>
      </c>
      <c r="D1419" s="833">
        <v>54001008334</v>
      </c>
      <c r="E1419" s="805" t="s">
        <v>828</v>
      </c>
      <c r="F1419" s="805" t="s">
        <v>333</v>
      </c>
      <c r="G1419" s="806">
        <f t="shared" si="42"/>
        <v>100</v>
      </c>
      <c r="H1419" s="807">
        <v>80</v>
      </c>
      <c r="I1419" s="806">
        <f t="shared" si="43"/>
        <v>20</v>
      </c>
    </row>
    <row r="1420" spans="1:9" s="110" customFormat="1" ht="15">
      <c r="A1420" s="98">
        <v>1412</v>
      </c>
      <c r="B1420" s="832" t="s">
        <v>1561</v>
      </c>
      <c r="C1420" s="832" t="s">
        <v>4377</v>
      </c>
      <c r="D1420" s="833">
        <v>60001123852</v>
      </c>
      <c r="E1420" s="805" t="s">
        <v>828</v>
      </c>
      <c r="F1420" s="805" t="s">
        <v>333</v>
      </c>
      <c r="G1420" s="806">
        <f t="shared" si="42"/>
        <v>100</v>
      </c>
      <c r="H1420" s="807">
        <v>80</v>
      </c>
      <c r="I1420" s="806">
        <f t="shared" si="43"/>
        <v>20</v>
      </c>
    </row>
    <row r="1421" spans="1:9" s="110" customFormat="1" ht="15">
      <c r="A1421" s="98">
        <v>1413</v>
      </c>
      <c r="B1421" s="832" t="s">
        <v>817</v>
      </c>
      <c r="C1421" s="832" t="s">
        <v>5507</v>
      </c>
      <c r="D1421" s="833">
        <v>60002019327</v>
      </c>
      <c r="E1421" s="805" t="s">
        <v>828</v>
      </c>
      <c r="F1421" s="805" t="s">
        <v>333</v>
      </c>
      <c r="G1421" s="806">
        <f t="shared" si="42"/>
        <v>100</v>
      </c>
      <c r="H1421" s="807">
        <v>80</v>
      </c>
      <c r="I1421" s="806">
        <f t="shared" si="43"/>
        <v>20</v>
      </c>
    </row>
    <row r="1422" spans="1:9" s="110" customFormat="1" ht="15">
      <c r="A1422" s="98">
        <v>1414</v>
      </c>
      <c r="B1422" s="832" t="s">
        <v>942</v>
      </c>
      <c r="C1422" s="832" t="s">
        <v>5272</v>
      </c>
      <c r="D1422" s="833">
        <v>41001030714</v>
      </c>
      <c r="E1422" s="805" t="s">
        <v>828</v>
      </c>
      <c r="F1422" s="805" t="s">
        <v>333</v>
      </c>
      <c r="G1422" s="806">
        <f t="shared" si="42"/>
        <v>100</v>
      </c>
      <c r="H1422" s="807">
        <v>80</v>
      </c>
      <c r="I1422" s="806">
        <f t="shared" si="43"/>
        <v>20</v>
      </c>
    </row>
    <row r="1423" spans="1:9" s="110" customFormat="1" ht="15">
      <c r="A1423" s="98">
        <v>1415</v>
      </c>
      <c r="B1423" s="832" t="s">
        <v>817</v>
      </c>
      <c r="C1423" s="832" t="s">
        <v>2079</v>
      </c>
      <c r="D1423" s="833">
        <v>60001051899</v>
      </c>
      <c r="E1423" s="805" t="s">
        <v>828</v>
      </c>
      <c r="F1423" s="805" t="s">
        <v>333</v>
      </c>
      <c r="G1423" s="806">
        <f t="shared" si="42"/>
        <v>100</v>
      </c>
      <c r="H1423" s="807">
        <v>80</v>
      </c>
      <c r="I1423" s="806">
        <f t="shared" si="43"/>
        <v>20</v>
      </c>
    </row>
    <row r="1424" spans="1:9" s="110" customFormat="1" ht="15">
      <c r="A1424" s="98">
        <v>1416</v>
      </c>
      <c r="B1424" s="832" t="s">
        <v>846</v>
      </c>
      <c r="C1424" s="832" t="s">
        <v>3654</v>
      </c>
      <c r="D1424" s="833">
        <v>17001032466</v>
      </c>
      <c r="E1424" s="805" t="s">
        <v>828</v>
      </c>
      <c r="F1424" s="805" t="s">
        <v>333</v>
      </c>
      <c r="G1424" s="806">
        <f t="shared" si="42"/>
        <v>100</v>
      </c>
      <c r="H1424" s="807">
        <v>80</v>
      </c>
      <c r="I1424" s="806">
        <f t="shared" si="43"/>
        <v>20</v>
      </c>
    </row>
    <row r="1425" spans="1:9" s="110" customFormat="1" ht="15">
      <c r="A1425" s="98">
        <v>1417</v>
      </c>
      <c r="B1425" s="832" t="s">
        <v>3190</v>
      </c>
      <c r="C1425" s="832" t="s">
        <v>5508</v>
      </c>
      <c r="D1425" s="833">
        <v>60002004469</v>
      </c>
      <c r="E1425" s="805" t="s">
        <v>828</v>
      </c>
      <c r="F1425" s="805" t="s">
        <v>333</v>
      </c>
      <c r="G1425" s="806">
        <f t="shared" si="42"/>
        <v>100</v>
      </c>
      <c r="H1425" s="807">
        <v>80</v>
      </c>
      <c r="I1425" s="806">
        <f t="shared" si="43"/>
        <v>20</v>
      </c>
    </row>
    <row r="1426" spans="1:9" s="110" customFormat="1" ht="15">
      <c r="A1426" s="98">
        <v>1418</v>
      </c>
      <c r="B1426" s="832" t="s">
        <v>942</v>
      </c>
      <c r="C1426" s="832" t="s">
        <v>4193</v>
      </c>
      <c r="D1426" s="833" t="s">
        <v>5437</v>
      </c>
      <c r="E1426" s="805" t="s">
        <v>828</v>
      </c>
      <c r="F1426" s="805" t="s">
        <v>333</v>
      </c>
      <c r="G1426" s="806">
        <f t="shared" si="42"/>
        <v>100</v>
      </c>
      <c r="H1426" s="807">
        <v>80</v>
      </c>
      <c r="I1426" s="806">
        <f t="shared" si="43"/>
        <v>20</v>
      </c>
    </row>
    <row r="1427" spans="1:9" s="110" customFormat="1" ht="15">
      <c r="A1427" s="98">
        <v>1419</v>
      </c>
      <c r="B1427" s="832" t="s">
        <v>916</v>
      </c>
      <c r="C1427" s="832" t="s">
        <v>3138</v>
      </c>
      <c r="D1427" s="833">
        <v>60001062380</v>
      </c>
      <c r="E1427" s="805" t="s">
        <v>828</v>
      </c>
      <c r="F1427" s="805" t="s">
        <v>333</v>
      </c>
      <c r="G1427" s="806">
        <f t="shared" si="42"/>
        <v>100</v>
      </c>
      <c r="H1427" s="807">
        <v>80</v>
      </c>
      <c r="I1427" s="806">
        <f t="shared" si="43"/>
        <v>20</v>
      </c>
    </row>
    <row r="1428" spans="1:9" s="110" customFormat="1" ht="15">
      <c r="A1428" s="98">
        <v>1420</v>
      </c>
      <c r="B1428" s="832" t="s">
        <v>1296</v>
      </c>
      <c r="C1428" s="832" t="s">
        <v>5509</v>
      </c>
      <c r="D1428" s="833">
        <v>60001107617</v>
      </c>
      <c r="E1428" s="805" t="s">
        <v>828</v>
      </c>
      <c r="F1428" s="805" t="s">
        <v>333</v>
      </c>
      <c r="G1428" s="806">
        <f t="shared" si="42"/>
        <v>100</v>
      </c>
      <c r="H1428" s="807">
        <v>80</v>
      </c>
      <c r="I1428" s="806">
        <f t="shared" si="43"/>
        <v>20</v>
      </c>
    </row>
    <row r="1429" spans="1:9" s="110" customFormat="1" ht="15">
      <c r="A1429" s="98">
        <v>1421</v>
      </c>
      <c r="B1429" s="832" t="s">
        <v>916</v>
      </c>
      <c r="C1429" s="832" t="s">
        <v>5173</v>
      </c>
      <c r="D1429" s="833">
        <v>60001033102</v>
      </c>
      <c r="E1429" s="805" t="s">
        <v>828</v>
      </c>
      <c r="F1429" s="805" t="s">
        <v>333</v>
      </c>
      <c r="G1429" s="806">
        <f t="shared" si="42"/>
        <v>100</v>
      </c>
      <c r="H1429" s="807">
        <v>80</v>
      </c>
      <c r="I1429" s="806">
        <f t="shared" si="43"/>
        <v>20</v>
      </c>
    </row>
    <row r="1430" spans="1:9" s="110" customFormat="1" ht="15">
      <c r="A1430" s="98">
        <v>1422</v>
      </c>
      <c r="B1430" s="832" t="s">
        <v>1428</v>
      </c>
      <c r="C1430" s="832" t="s">
        <v>1182</v>
      </c>
      <c r="D1430" s="833">
        <v>53201062758</v>
      </c>
      <c r="E1430" s="805" t="s">
        <v>828</v>
      </c>
      <c r="F1430" s="805" t="s">
        <v>333</v>
      </c>
      <c r="G1430" s="806">
        <f t="shared" si="42"/>
        <v>100</v>
      </c>
      <c r="H1430" s="807">
        <v>80</v>
      </c>
      <c r="I1430" s="806">
        <f t="shared" si="43"/>
        <v>20</v>
      </c>
    </row>
    <row r="1431" spans="1:9" s="110" customFormat="1" ht="15">
      <c r="A1431" s="98">
        <v>1423</v>
      </c>
      <c r="B1431" s="832" t="s">
        <v>1011</v>
      </c>
      <c r="C1431" s="832" t="s">
        <v>4377</v>
      </c>
      <c r="D1431" s="833">
        <v>60001067570</v>
      </c>
      <c r="E1431" s="805" t="s">
        <v>828</v>
      </c>
      <c r="F1431" s="805" t="s">
        <v>333</v>
      </c>
      <c r="G1431" s="806">
        <f t="shared" si="42"/>
        <v>100</v>
      </c>
      <c r="H1431" s="807">
        <v>80</v>
      </c>
      <c r="I1431" s="806">
        <f t="shared" si="43"/>
        <v>20</v>
      </c>
    </row>
    <row r="1432" spans="1:9" s="110" customFormat="1" ht="15">
      <c r="A1432" s="98">
        <v>1424</v>
      </c>
      <c r="B1432" s="832" t="s">
        <v>1552</v>
      </c>
      <c r="C1432" s="832" t="s">
        <v>5510</v>
      </c>
      <c r="D1432" s="833" t="s">
        <v>5438</v>
      </c>
      <c r="E1432" s="805" t="s">
        <v>828</v>
      </c>
      <c r="F1432" s="805" t="s">
        <v>333</v>
      </c>
      <c r="G1432" s="806">
        <f t="shared" si="42"/>
        <v>100</v>
      </c>
      <c r="H1432" s="807">
        <v>80</v>
      </c>
      <c r="I1432" s="806">
        <f t="shared" si="43"/>
        <v>20</v>
      </c>
    </row>
    <row r="1433" spans="1:9" s="110" customFormat="1" ht="15">
      <c r="A1433" s="98">
        <v>1425</v>
      </c>
      <c r="B1433" s="832" t="s">
        <v>1097</v>
      </c>
      <c r="C1433" s="832" t="s">
        <v>5511</v>
      </c>
      <c r="D1433" s="833">
        <v>41001006500</v>
      </c>
      <c r="E1433" s="805" t="s">
        <v>828</v>
      </c>
      <c r="F1433" s="805" t="s">
        <v>333</v>
      </c>
      <c r="G1433" s="806">
        <f t="shared" si="42"/>
        <v>100</v>
      </c>
      <c r="H1433" s="807">
        <v>80</v>
      </c>
      <c r="I1433" s="806">
        <f t="shared" si="43"/>
        <v>20</v>
      </c>
    </row>
    <row r="1434" spans="1:9" s="110" customFormat="1" ht="15">
      <c r="A1434" s="98">
        <v>1426</v>
      </c>
      <c r="B1434" s="812" t="s">
        <v>1689</v>
      </c>
      <c r="C1434" s="812" t="s">
        <v>5534</v>
      </c>
      <c r="D1434" s="804" t="s">
        <v>5512</v>
      </c>
      <c r="E1434" s="805" t="s">
        <v>828</v>
      </c>
      <c r="F1434" s="805" t="s">
        <v>333</v>
      </c>
      <c r="G1434" s="806">
        <f t="shared" si="42"/>
        <v>150</v>
      </c>
      <c r="H1434" s="815">
        <v>120</v>
      </c>
      <c r="I1434" s="806">
        <f t="shared" si="43"/>
        <v>30</v>
      </c>
    </row>
    <row r="1435" spans="1:9" s="110" customFormat="1" ht="15">
      <c r="A1435" s="98">
        <v>1427</v>
      </c>
      <c r="B1435" s="817" t="s">
        <v>5170</v>
      </c>
      <c r="C1435" s="817" t="s">
        <v>5535</v>
      </c>
      <c r="D1435" s="823" t="s">
        <v>5513</v>
      </c>
      <c r="E1435" s="805" t="s">
        <v>828</v>
      </c>
      <c r="F1435" s="805" t="s">
        <v>333</v>
      </c>
      <c r="G1435" s="806">
        <f t="shared" si="42"/>
        <v>100</v>
      </c>
      <c r="H1435" s="815">
        <v>80</v>
      </c>
      <c r="I1435" s="806">
        <f t="shared" si="43"/>
        <v>20</v>
      </c>
    </row>
    <row r="1436" spans="1:9" s="110" customFormat="1" ht="15">
      <c r="A1436" s="98">
        <v>1428</v>
      </c>
      <c r="B1436" s="817" t="s">
        <v>1148</v>
      </c>
      <c r="C1436" s="836" t="s">
        <v>5536</v>
      </c>
      <c r="D1436" s="824" t="s">
        <v>5514</v>
      </c>
      <c r="E1436" s="805" t="s">
        <v>828</v>
      </c>
      <c r="F1436" s="805" t="s">
        <v>333</v>
      </c>
      <c r="G1436" s="806">
        <f t="shared" si="42"/>
        <v>100</v>
      </c>
      <c r="H1436" s="815">
        <v>80</v>
      </c>
      <c r="I1436" s="806">
        <f t="shared" si="43"/>
        <v>20</v>
      </c>
    </row>
    <row r="1437" spans="1:9" s="110" customFormat="1" ht="15">
      <c r="A1437" s="98">
        <v>1429</v>
      </c>
      <c r="B1437" s="817" t="s">
        <v>4447</v>
      </c>
      <c r="C1437" s="817" t="s">
        <v>5492</v>
      </c>
      <c r="D1437" s="823" t="s">
        <v>5515</v>
      </c>
      <c r="E1437" s="805" t="s">
        <v>828</v>
      </c>
      <c r="F1437" s="805" t="s">
        <v>333</v>
      </c>
      <c r="G1437" s="806">
        <f t="shared" si="42"/>
        <v>100</v>
      </c>
      <c r="H1437" s="815">
        <v>80</v>
      </c>
      <c r="I1437" s="806">
        <f t="shared" si="43"/>
        <v>20</v>
      </c>
    </row>
    <row r="1438" spans="1:9" s="110" customFormat="1" ht="15">
      <c r="A1438" s="98">
        <v>1430</v>
      </c>
      <c r="B1438" s="817" t="s">
        <v>4152</v>
      </c>
      <c r="C1438" s="817" t="s">
        <v>5537</v>
      </c>
      <c r="D1438" s="823" t="s">
        <v>5516</v>
      </c>
      <c r="E1438" s="805" t="s">
        <v>828</v>
      </c>
      <c r="F1438" s="805" t="s">
        <v>333</v>
      </c>
      <c r="G1438" s="806">
        <f t="shared" si="42"/>
        <v>100</v>
      </c>
      <c r="H1438" s="815">
        <v>80</v>
      </c>
      <c r="I1438" s="806">
        <f t="shared" si="43"/>
        <v>20</v>
      </c>
    </row>
    <row r="1439" spans="1:9" s="110" customFormat="1" ht="15">
      <c r="A1439" s="98">
        <v>1431</v>
      </c>
      <c r="B1439" s="817" t="s">
        <v>2825</v>
      </c>
      <c r="C1439" s="817" t="s">
        <v>5538</v>
      </c>
      <c r="D1439" s="823" t="s">
        <v>5517</v>
      </c>
      <c r="E1439" s="805" t="s">
        <v>828</v>
      </c>
      <c r="F1439" s="805" t="s">
        <v>333</v>
      </c>
      <c r="G1439" s="806">
        <f t="shared" si="42"/>
        <v>100</v>
      </c>
      <c r="H1439" s="815">
        <v>80</v>
      </c>
      <c r="I1439" s="806">
        <f t="shared" si="43"/>
        <v>20</v>
      </c>
    </row>
    <row r="1440" spans="1:9" s="110" customFormat="1" ht="15">
      <c r="A1440" s="98">
        <v>1432</v>
      </c>
      <c r="B1440" s="817" t="s">
        <v>5539</v>
      </c>
      <c r="C1440" s="817" t="s">
        <v>5540</v>
      </c>
      <c r="D1440" s="823" t="s">
        <v>5518</v>
      </c>
      <c r="E1440" s="805" t="s">
        <v>828</v>
      </c>
      <c r="F1440" s="805" t="s">
        <v>333</v>
      </c>
      <c r="G1440" s="806">
        <f t="shared" si="42"/>
        <v>100</v>
      </c>
      <c r="H1440" s="815">
        <v>80</v>
      </c>
      <c r="I1440" s="806">
        <f t="shared" si="43"/>
        <v>20</v>
      </c>
    </row>
    <row r="1441" spans="1:9" s="110" customFormat="1" ht="15">
      <c r="A1441" s="98">
        <v>1433</v>
      </c>
      <c r="B1441" s="817" t="s">
        <v>3412</v>
      </c>
      <c r="C1441" s="817" t="s">
        <v>5541</v>
      </c>
      <c r="D1441" s="823" t="s">
        <v>5519</v>
      </c>
      <c r="E1441" s="805" t="s">
        <v>828</v>
      </c>
      <c r="F1441" s="805" t="s">
        <v>333</v>
      </c>
      <c r="G1441" s="806">
        <f t="shared" ref="G1441:G1504" si="44">H1441/0.8</f>
        <v>100</v>
      </c>
      <c r="H1441" s="815">
        <v>80</v>
      </c>
      <c r="I1441" s="806">
        <f t="shared" ref="I1441:I1504" si="45">H1441*0.25</f>
        <v>20</v>
      </c>
    </row>
    <row r="1442" spans="1:9" s="110" customFormat="1" ht="15">
      <c r="A1442" s="98">
        <v>1434</v>
      </c>
      <c r="B1442" s="817" t="s">
        <v>2592</v>
      </c>
      <c r="C1442" s="817" t="s">
        <v>5542</v>
      </c>
      <c r="D1442" s="823" t="s">
        <v>5520</v>
      </c>
      <c r="E1442" s="805" t="s">
        <v>828</v>
      </c>
      <c r="F1442" s="805" t="s">
        <v>333</v>
      </c>
      <c r="G1442" s="806">
        <f t="shared" si="44"/>
        <v>100</v>
      </c>
      <c r="H1442" s="815">
        <v>80</v>
      </c>
      <c r="I1442" s="806">
        <f t="shared" si="45"/>
        <v>20</v>
      </c>
    </row>
    <row r="1443" spans="1:9" s="110" customFormat="1" ht="15">
      <c r="A1443" s="98">
        <v>1435</v>
      </c>
      <c r="B1443" s="817" t="s">
        <v>1480</v>
      </c>
      <c r="C1443" s="817" t="s">
        <v>1507</v>
      </c>
      <c r="D1443" s="823" t="s">
        <v>5521</v>
      </c>
      <c r="E1443" s="805" t="s">
        <v>828</v>
      </c>
      <c r="F1443" s="805" t="s">
        <v>333</v>
      </c>
      <c r="G1443" s="806">
        <f t="shared" si="44"/>
        <v>100</v>
      </c>
      <c r="H1443" s="815">
        <v>80</v>
      </c>
      <c r="I1443" s="806">
        <f t="shared" si="45"/>
        <v>20</v>
      </c>
    </row>
    <row r="1444" spans="1:9" s="110" customFormat="1" ht="15">
      <c r="A1444" s="98">
        <v>1436</v>
      </c>
      <c r="B1444" s="817" t="s">
        <v>4619</v>
      </c>
      <c r="C1444" s="817" t="s">
        <v>5543</v>
      </c>
      <c r="D1444" s="823" t="s">
        <v>5522</v>
      </c>
      <c r="E1444" s="805" t="s">
        <v>828</v>
      </c>
      <c r="F1444" s="805" t="s">
        <v>333</v>
      </c>
      <c r="G1444" s="806">
        <f t="shared" si="44"/>
        <v>100</v>
      </c>
      <c r="H1444" s="815">
        <v>80</v>
      </c>
      <c r="I1444" s="806">
        <f t="shared" si="45"/>
        <v>20</v>
      </c>
    </row>
    <row r="1445" spans="1:9" s="110" customFormat="1" ht="15">
      <c r="A1445" s="98">
        <v>1437</v>
      </c>
      <c r="B1445" s="817" t="s">
        <v>1053</v>
      </c>
      <c r="C1445" s="817" t="s">
        <v>2077</v>
      </c>
      <c r="D1445" s="823" t="s">
        <v>5523</v>
      </c>
      <c r="E1445" s="805" t="s">
        <v>828</v>
      </c>
      <c r="F1445" s="805" t="s">
        <v>333</v>
      </c>
      <c r="G1445" s="806">
        <f t="shared" si="44"/>
        <v>100</v>
      </c>
      <c r="H1445" s="815">
        <v>80</v>
      </c>
      <c r="I1445" s="806">
        <f t="shared" si="45"/>
        <v>20</v>
      </c>
    </row>
    <row r="1446" spans="1:9" s="110" customFormat="1" ht="15">
      <c r="A1446" s="98">
        <v>1438</v>
      </c>
      <c r="B1446" s="817" t="s">
        <v>1240</v>
      </c>
      <c r="C1446" s="817" t="s">
        <v>5544</v>
      </c>
      <c r="D1446" s="823" t="s">
        <v>5524</v>
      </c>
      <c r="E1446" s="805" t="s">
        <v>828</v>
      </c>
      <c r="F1446" s="805" t="s">
        <v>333</v>
      </c>
      <c r="G1446" s="806">
        <f t="shared" si="44"/>
        <v>100</v>
      </c>
      <c r="H1446" s="815">
        <v>80</v>
      </c>
      <c r="I1446" s="806">
        <f t="shared" si="45"/>
        <v>20</v>
      </c>
    </row>
    <row r="1447" spans="1:9" s="110" customFormat="1" ht="15">
      <c r="A1447" s="98">
        <v>1439</v>
      </c>
      <c r="B1447" s="817" t="s">
        <v>1552</v>
      </c>
      <c r="C1447" s="817" t="s">
        <v>4377</v>
      </c>
      <c r="D1447" s="823" t="s">
        <v>5525</v>
      </c>
      <c r="E1447" s="805" t="s">
        <v>828</v>
      </c>
      <c r="F1447" s="805" t="s">
        <v>333</v>
      </c>
      <c r="G1447" s="806">
        <f t="shared" si="44"/>
        <v>100</v>
      </c>
      <c r="H1447" s="815">
        <v>80</v>
      </c>
      <c r="I1447" s="806">
        <f t="shared" si="45"/>
        <v>20</v>
      </c>
    </row>
    <row r="1448" spans="1:9" s="110" customFormat="1" ht="15">
      <c r="A1448" s="98">
        <v>1440</v>
      </c>
      <c r="B1448" s="825" t="s">
        <v>1493</v>
      </c>
      <c r="C1448" s="825" t="s">
        <v>5545</v>
      </c>
      <c r="D1448" s="826">
        <v>53001023790</v>
      </c>
      <c r="E1448" s="805" t="s">
        <v>828</v>
      </c>
      <c r="F1448" s="805" t="s">
        <v>333</v>
      </c>
      <c r="G1448" s="806">
        <f t="shared" si="44"/>
        <v>100</v>
      </c>
      <c r="H1448" s="815">
        <v>80</v>
      </c>
      <c r="I1448" s="806">
        <f t="shared" si="45"/>
        <v>20</v>
      </c>
    </row>
    <row r="1449" spans="1:9" s="110" customFormat="1" ht="15">
      <c r="A1449" s="98">
        <v>1441</v>
      </c>
      <c r="B1449" s="817" t="s">
        <v>1090</v>
      </c>
      <c r="C1449" s="836" t="s">
        <v>5546</v>
      </c>
      <c r="D1449" s="823" t="s">
        <v>5526</v>
      </c>
      <c r="E1449" s="805" t="s">
        <v>828</v>
      </c>
      <c r="F1449" s="805" t="s">
        <v>333</v>
      </c>
      <c r="G1449" s="806">
        <f t="shared" si="44"/>
        <v>100</v>
      </c>
      <c r="H1449" s="815">
        <v>80</v>
      </c>
      <c r="I1449" s="806">
        <f t="shared" si="45"/>
        <v>20</v>
      </c>
    </row>
    <row r="1450" spans="1:9" s="110" customFormat="1" ht="15">
      <c r="A1450" s="98">
        <v>1442</v>
      </c>
      <c r="B1450" s="817" t="s">
        <v>1456</v>
      </c>
      <c r="C1450" s="817" t="s">
        <v>5547</v>
      </c>
      <c r="D1450" s="823" t="s">
        <v>5527</v>
      </c>
      <c r="E1450" s="805" t="s">
        <v>828</v>
      </c>
      <c r="F1450" s="805" t="s">
        <v>333</v>
      </c>
      <c r="G1450" s="806">
        <f t="shared" si="44"/>
        <v>100</v>
      </c>
      <c r="H1450" s="815">
        <v>80</v>
      </c>
      <c r="I1450" s="806">
        <f t="shared" si="45"/>
        <v>20</v>
      </c>
    </row>
    <row r="1451" spans="1:9" s="110" customFormat="1" ht="15">
      <c r="A1451" s="98">
        <v>1443</v>
      </c>
      <c r="B1451" s="817" t="s">
        <v>4245</v>
      </c>
      <c r="C1451" s="817" t="s">
        <v>5474</v>
      </c>
      <c r="D1451" s="823" t="s">
        <v>5528</v>
      </c>
      <c r="E1451" s="805" t="s">
        <v>828</v>
      </c>
      <c r="F1451" s="805" t="s">
        <v>333</v>
      </c>
      <c r="G1451" s="806">
        <f t="shared" si="44"/>
        <v>100</v>
      </c>
      <c r="H1451" s="815">
        <v>80</v>
      </c>
      <c r="I1451" s="806">
        <f t="shared" si="45"/>
        <v>20</v>
      </c>
    </row>
    <row r="1452" spans="1:9" s="110" customFormat="1" ht="15">
      <c r="A1452" s="98">
        <v>1444</v>
      </c>
      <c r="B1452" s="817" t="s">
        <v>5170</v>
      </c>
      <c r="C1452" s="817" t="s">
        <v>5474</v>
      </c>
      <c r="D1452" s="823" t="s">
        <v>5529</v>
      </c>
      <c r="E1452" s="805" t="s">
        <v>828</v>
      </c>
      <c r="F1452" s="805" t="s">
        <v>333</v>
      </c>
      <c r="G1452" s="806">
        <f t="shared" si="44"/>
        <v>200</v>
      </c>
      <c r="H1452" s="815">
        <v>160</v>
      </c>
      <c r="I1452" s="806">
        <f t="shared" si="45"/>
        <v>40</v>
      </c>
    </row>
    <row r="1453" spans="1:9" s="110" customFormat="1" ht="15">
      <c r="A1453" s="98">
        <v>1445</v>
      </c>
      <c r="B1453" s="817" t="s">
        <v>913</v>
      </c>
      <c r="C1453" s="817" t="s">
        <v>1205</v>
      </c>
      <c r="D1453" s="823" t="s">
        <v>5530</v>
      </c>
      <c r="E1453" s="805" t="s">
        <v>828</v>
      </c>
      <c r="F1453" s="805" t="s">
        <v>333</v>
      </c>
      <c r="G1453" s="806">
        <f t="shared" si="44"/>
        <v>100</v>
      </c>
      <c r="H1453" s="815">
        <v>80</v>
      </c>
      <c r="I1453" s="806">
        <f t="shared" si="45"/>
        <v>20</v>
      </c>
    </row>
    <row r="1454" spans="1:9" s="110" customFormat="1" ht="15">
      <c r="A1454" s="98">
        <v>1446</v>
      </c>
      <c r="B1454" s="817" t="s">
        <v>1456</v>
      </c>
      <c r="C1454" s="817" t="s">
        <v>5414</v>
      </c>
      <c r="D1454" s="823" t="s">
        <v>5531</v>
      </c>
      <c r="E1454" s="805" t="s">
        <v>828</v>
      </c>
      <c r="F1454" s="805" t="s">
        <v>333</v>
      </c>
      <c r="G1454" s="806">
        <f t="shared" si="44"/>
        <v>100</v>
      </c>
      <c r="H1454" s="815">
        <v>80</v>
      </c>
      <c r="I1454" s="806">
        <f t="shared" si="45"/>
        <v>20</v>
      </c>
    </row>
    <row r="1455" spans="1:9" s="110" customFormat="1" ht="15">
      <c r="A1455" s="98">
        <v>1447</v>
      </c>
      <c r="B1455" s="817" t="s">
        <v>5548</v>
      </c>
      <c r="C1455" s="817" t="s">
        <v>5408</v>
      </c>
      <c r="D1455" s="823" t="s">
        <v>5532</v>
      </c>
      <c r="E1455" s="805" t="s">
        <v>828</v>
      </c>
      <c r="F1455" s="805" t="s">
        <v>333</v>
      </c>
      <c r="G1455" s="806">
        <f t="shared" si="44"/>
        <v>200</v>
      </c>
      <c r="H1455" s="815">
        <v>160</v>
      </c>
      <c r="I1455" s="806">
        <f t="shared" si="45"/>
        <v>40</v>
      </c>
    </row>
    <row r="1456" spans="1:9" s="110" customFormat="1" ht="15">
      <c r="A1456" s="98">
        <v>1448</v>
      </c>
      <c r="B1456" s="825" t="s">
        <v>997</v>
      </c>
      <c r="C1456" s="825" t="s">
        <v>5475</v>
      </c>
      <c r="D1456" s="826">
        <v>53001055039</v>
      </c>
      <c r="E1456" s="805" t="s">
        <v>828</v>
      </c>
      <c r="F1456" s="805" t="s">
        <v>333</v>
      </c>
      <c r="G1456" s="806">
        <f t="shared" si="44"/>
        <v>200</v>
      </c>
      <c r="H1456" s="815">
        <v>160</v>
      </c>
      <c r="I1456" s="806">
        <f t="shared" si="45"/>
        <v>40</v>
      </c>
    </row>
    <row r="1457" spans="1:9" s="110" customFormat="1" ht="15">
      <c r="A1457" s="98">
        <v>1449</v>
      </c>
      <c r="B1457" s="825" t="s">
        <v>1006</v>
      </c>
      <c r="C1457" s="825" t="s">
        <v>4187</v>
      </c>
      <c r="D1457" s="826">
        <v>53001061707</v>
      </c>
      <c r="E1457" s="805" t="s">
        <v>828</v>
      </c>
      <c r="F1457" s="805" t="s">
        <v>333</v>
      </c>
      <c r="G1457" s="806">
        <f t="shared" si="44"/>
        <v>100</v>
      </c>
      <c r="H1457" s="815">
        <v>80</v>
      </c>
      <c r="I1457" s="806">
        <f t="shared" si="45"/>
        <v>20</v>
      </c>
    </row>
    <row r="1458" spans="1:9" s="110" customFormat="1" ht="15">
      <c r="A1458" s="98">
        <v>1450</v>
      </c>
      <c r="B1458" s="825" t="s">
        <v>1011</v>
      </c>
      <c r="C1458" s="825" t="s">
        <v>5549</v>
      </c>
      <c r="D1458" s="826">
        <v>60001106996</v>
      </c>
      <c r="E1458" s="805" t="s">
        <v>828</v>
      </c>
      <c r="F1458" s="805" t="s">
        <v>333</v>
      </c>
      <c r="G1458" s="806">
        <f t="shared" si="44"/>
        <v>100</v>
      </c>
      <c r="H1458" s="815">
        <v>80</v>
      </c>
      <c r="I1458" s="806">
        <f t="shared" si="45"/>
        <v>20</v>
      </c>
    </row>
    <row r="1459" spans="1:9" s="110" customFormat="1" ht="15">
      <c r="A1459" s="98">
        <v>1451</v>
      </c>
      <c r="B1459" s="825" t="s">
        <v>1045</v>
      </c>
      <c r="C1459" s="825" t="s">
        <v>5491</v>
      </c>
      <c r="D1459" s="826">
        <v>60001008867</v>
      </c>
      <c r="E1459" s="805" t="s">
        <v>828</v>
      </c>
      <c r="F1459" s="805" t="s">
        <v>333</v>
      </c>
      <c r="G1459" s="806">
        <f t="shared" si="44"/>
        <v>100</v>
      </c>
      <c r="H1459" s="815">
        <v>80</v>
      </c>
      <c r="I1459" s="806">
        <f t="shared" si="45"/>
        <v>20</v>
      </c>
    </row>
    <row r="1460" spans="1:9" s="110" customFormat="1" ht="15">
      <c r="A1460" s="98">
        <v>1452</v>
      </c>
      <c r="B1460" s="825" t="s">
        <v>5550</v>
      </c>
      <c r="C1460" s="825" t="s">
        <v>1949</v>
      </c>
      <c r="D1460" s="826">
        <v>60002008372</v>
      </c>
      <c r="E1460" s="805" t="s">
        <v>828</v>
      </c>
      <c r="F1460" s="805" t="s">
        <v>333</v>
      </c>
      <c r="G1460" s="806">
        <f t="shared" si="44"/>
        <v>100</v>
      </c>
      <c r="H1460" s="815">
        <v>80</v>
      </c>
      <c r="I1460" s="806">
        <f t="shared" si="45"/>
        <v>20</v>
      </c>
    </row>
    <row r="1461" spans="1:9" s="110" customFormat="1" ht="15">
      <c r="A1461" s="98">
        <v>1453</v>
      </c>
      <c r="B1461" s="825" t="s">
        <v>1119</v>
      </c>
      <c r="C1461" s="825" t="s">
        <v>1203</v>
      </c>
      <c r="D1461" s="826">
        <v>53001044469</v>
      </c>
      <c r="E1461" s="805" t="s">
        <v>828</v>
      </c>
      <c r="F1461" s="805" t="s">
        <v>333</v>
      </c>
      <c r="G1461" s="806">
        <f t="shared" si="44"/>
        <v>100</v>
      </c>
      <c r="H1461" s="815">
        <v>80</v>
      </c>
      <c r="I1461" s="806">
        <f t="shared" si="45"/>
        <v>20</v>
      </c>
    </row>
    <row r="1462" spans="1:9" s="110" customFormat="1" ht="15">
      <c r="A1462" s="98">
        <v>1454</v>
      </c>
      <c r="B1462" s="825" t="s">
        <v>2896</v>
      </c>
      <c r="C1462" s="825" t="s">
        <v>5551</v>
      </c>
      <c r="D1462" s="826">
        <v>53001040486</v>
      </c>
      <c r="E1462" s="805" t="s">
        <v>828</v>
      </c>
      <c r="F1462" s="805" t="s">
        <v>333</v>
      </c>
      <c r="G1462" s="806">
        <f t="shared" si="44"/>
        <v>100</v>
      </c>
      <c r="H1462" s="815">
        <v>80</v>
      </c>
      <c r="I1462" s="806">
        <f t="shared" si="45"/>
        <v>20</v>
      </c>
    </row>
    <row r="1463" spans="1:9" s="110" customFormat="1" ht="15">
      <c r="A1463" s="98">
        <v>1455</v>
      </c>
      <c r="B1463" s="825" t="s">
        <v>1296</v>
      </c>
      <c r="C1463" s="825" t="s">
        <v>5552</v>
      </c>
      <c r="D1463" s="826">
        <v>53001053853</v>
      </c>
      <c r="E1463" s="805" t="s">
        <v>828</v>
      </c>
      <c r="F1463" s="805" t="s">
        <v>333</v>
      </c>
      <c r="G1463" s="806">
        <f t="shared" si="44"/>
        <v>100</v>
      </c>
      <c r="H1463" s="815">
        <v>80</v>
      </c>
      <c r="I1463" s="806">
        <f t="shared" si="45"/>
        <v>20</v>
      </c>
    </row>
    <row r="1464" spans="1:9" s="110" customFormat="1" ht="15">
      <c r="A1464" s="98">
        <v>1456</v>
      </c>
      <c r="B1464" s="825" t="s">
        <v>5482</v>
      </c>
      <c r="C1464" s="825" t="s">
        <v>5553</v>
      </c>
      <c r="D1464" s="826">
        <v>60002017108</v>
      </c>
      <c r="E1464" s="805" t="s">
        <v>828</v>
      </c>
      <c r="F1464" s="805" t="s">
        <v>333</v>
      </c>
      <c r="G1464" s="806">
        <f t="shared" si="44"/>
        <v>100</v>
      </c>
      <c r="H1464" s="815">
        <v>80</v>
      </c>
      <c r="I1464" s="806">
        <f t="shared" si="45"/>
        <v>20</v>
      </c>
    </row>
    <row r="1465" spans="1:9" s="110" customFormat="1" ht="15">
      <c r="A1465" s="98">
        <v>1457</v>
      </c>
      <c r="B1465" s="825" t="s">
        <v>1480</v>
      </c>
      <c r="C1465" s="825" t="s">
        <v>5554</v>
      </c>
      <c r="D1465" s="826">
        <v>53001038562</v>
      </c>
      <c r="E1465" s="805" t="s">
        <v>828</v>
      </c>
      <c r="F1465" s="805" t="s">
        <v>333</v>
      </c>
      <c r="G1465" s="806">
        <f t="shared" si="44"/>
        <v>100</v>
      </c>
      <c r="H1465" s="815">
        <v>80</v>
      </c>
      <c r="I1465" s="806">
        <f t="shared" si="45"/>
        <v>20</v>
      </c>
    </row>
    <row r="1466" spans="1:9" s="110" customFormat="1" ht="15">
      <c r="A1466" s="98">
        <v>1458</v>
      </c>
      <c r="B1466" s="825" t="s">
        <v>4978</v>
      </c>
      <c r="C1466" s="825" t="s">
        <v>5555</v>
      </c>
      <c r="D1466" s="826">
        <v>53001054007</v>
      </c>
      <c r="E1466" s="805" t="s">
        <v>828</v>
      </c>
      <c r="F1466" s="805" t="s">
        <v>333</v>
      </c>
      <c r="G1466" s="806">
        <f t="shared" si="44"/>
        <v>100</v>
      </c>
      <c r="H1466" s="815">
        <v>80</v>
      </c>
      <c r="I1466" s="806">
        <f t="shared" si="45"/>
        <v>20</v>
      </c>
    </row>
    <row r="1467" spans="1:9" s="110" customFormat="1" ht="15">
      <c r="A1467" s="98">
        <v>1459</v>
      </c>
      <c r="B1467" s="825" t="s">
        <v>1561</v>
      </c>
      <c r="C1467" s="825" t="s">
        <v>5556</v>
      </c>
      <c r="D1467" s="826">
        <v>60001129458</v>
      </c>
      <c r="E1467" s="805" t="s">
        <v>828</v>
      </c>
      <c r="F1467" s="805" t="s">
        <v>333</v>
      </c>
      <c r="G1467" s="806">
        <f t="shared" si="44"/>
        <v>100</v>
      </c>
      <c r="H1467" s="815">
        <v>80</v>
      </c>
      <c r="I1467" s="806">
        <f t="shared" si="45"/>
        <v>20</v>
      </c>
    </row>
    <row r="1468" spans="1:9" s="110" customFormat="1" ht="15">
      <c r="A1468" s="98">
        <v>1460</v>
      </c>
      <c r="B1468" s="825" t="s">
        <v>979</v>
      </c>
      <c r="C1468" s="825" t="s">
        <v>5557</v>
      </c>
      <c r="D1468" s="826">
        <v>53001022350</v>
      </c>
      <c r="E1468" s="805" t="s">
        <v>828</v>
      </c>
      <c r="F1468" s="805" t="s">
        <v>333</v>
      </c>
      <c r="G1468" s="806">
        <f t="shared" si="44"/>
        <v>100</v>
      </c>
      <c r="H1468" s="815">
        <v>80</v>
      </c>
      <c r="I1468" s="806">
        <f t="shared" si="45"/>
        <v>20</v>
      </c>
    </row>
    <row r="1469" spans="1:9" s="110" customFormat="1" ht="15">
      <c r="A1469" s="98">
        <v>1461</v>
      </c>
      <c r="B1469" s="825" t="s">
        <v>913</v>
      </c>
      <c r="C1469" s="825" t="s">
        <v>5556</v>
      </c>
      <c r="D1469" s="826">
        <v>60003009968</v>
      </c>
      <c r="E1469" s="805" t="s">
        <v>828</v>
      </c>
      <c r="F1469" s="805" t="s">
        <v>333</v>
      </c>
      <c r="G1469" s="806">
        <f t="shared" si="44"/>
        <v>100</v>
      </c>
      <c r="H1469" s="815">
        <v>80</v>
      </c>
      <c r="I1469" s="806">
        <f t="shared" si="45"/>
        <v>20</v>
      </c>
    </row>
    <row r="1470" spans="1:9" s="110" customFormat="1" ht="15">
      <c r="A1470" s="98">
        <v>1462</v>
      </c>
      <c r="B1470" s="825" t="s">
        <v>1491</v>
      </c>
      <c r="C1470" s="825" t="s">
        <v>2107</v>
      </c>
      <c r="D1470" s="826">
        <v>53001023753</v>
      </c>
      <c r="E1470" s="805" t="s">
        <v>828</v>
      </c>
      <c r="F1470" s="805" t="s">
        <v>333</v>
      </c>
      <c r="G1470" s="806">
        <f t="shared" si="44"/>
        <v>100</v>
      </c>
      <c r="H1470" s="815">
        <v>80</v>
      </c>
      <c r="I1470" s="806">
        <f t="shared" si="45"/>
        <v>20</v>
      </c>
    </row>
    <row r="1471" spans="1:9" s="110" customFormat="1" ht="15">
      <c r="A1471" s="98">
        <v>1463</v>
      </c>
      <c r="B1471" s="825" t="s">
        <v>859</v>
      </c>
      <c r="C1471" s="825" t="s">
        <v>2051</v>
      </c>
      <c r="D1471" s="826">
        <v>53001053106</v>
      </c>
      <c r="E1471" s="805" t="s">
        <v>828</v>
      </c>
      <c r="F1471" s="805" t="s">
        <v>333</v>
      </c>
      <c r="G1471" s="806">
        <f t="shared" si="44"/>
        <v>100</v>
      </c>
      <c r="H1471" s="815">
        <v>80</v>
      </c>
      <c r="I1471" s="806">
        <f t="shared" si="45"/>
        <v>20</v>
      </c>
    </row>
    <row r="1472" spans="1:9" s="110" customFormat="1" ht="15">
      <c r="A1472" s="98">
        <v>1464</v>
      </c>
      <c r="B1472" s="825" t="s">
        <v>1353</v>
      </c>
      <c r="C1472" s="825" t="s">
        <v>4196</v>
      </c>
      <c r="D1472" s="826">
        <v>53001040669</v>
      </c>
      <c r="E1472" s="805" t="s">
        <v>828</v>
      </c>
      <c r="F1472" s="805" t="s">
        <v>333</v>
      </c>
      <c r="G1472" s="806">
        <f t="shared" si="44"/>
        <v>100</v>
      </c>
      <c r="H1472" s="815">
        <v>80</v>
      </c>
      <c r="I1472" s="806">
        <f t="shared" si="45"/>
        <v>20</v>
      </c>
    </row>
    <row r="1473" spans="1:9" s="110" customFormat="1" ht="15">
      <c r="A1473" s="98">
        <v>1465</v>
      </c>
      <c r="B1473" s="825" t="s">
        <v>1219</v>
      </c>
      <c r="C1473" s="825" t="s">
        <v>5462</v>
      </c>
      <c r="D1473" s="826">
        <v>60001139268</v>
      </c>
      <c r="E1473" s="805" t="s">
        <v>828</v>
      </c>
      <c r="F1473" s="805" t="s">
        <v>333</v>
      </c>
      <c r="G1473" s="806">
        <f t="shared" si="44"/>
        <v>100</v>
      </c>
      <c r="H1473" s="815">
        <v>80</v>
      </c>
      <c r="I1473" s="806">
        <f t="shared" si="45"/>
        <v>20</v>
      </c>
    </row>
    <row r="1474" spans="1:9" s="110" customFormat="1" ht="15">
      <c r="A1474" s="98">
        <v>1466</v>
      </c>
      <c r="B1474" s="825" t="s">
        <v>848</v>
      </c>
      <c r="C1474" s="825" t="s">
        <v>2354</v>
      </c>
      <c r="D1474" s="826">
        <v>53001017918</v>
      </c>
      <c r="E1474" s="805" t="s">
        <v>828</v>
      </c>
      <c r="F1474" s="805" t="s">
        <v>333</v>
      </c>
      <c r="G1474" s="806">
        <f t="shared" si="44"/>
        <v>100</v>
      </c>
      <c r="H1474" s="815">
        <v>80</v>
      </c>
      <c r="I1474" s="806">
        <f t="shared" si="45"/>
        <v>20</v>
      </c>
    </row>
    <row r="1475" spans="1:9" s="110" customFormat="1" ht="15">
      <c r="A1475" s="98">
        <v>1467</v>
      </c>
      <c r="B1475" s="825" t="s">
        <v>1341</v>
      </c>
      <c r="C1475" s="825" t="s">
        <v>2354</v>
      </c>
      <c r="D1475" s="826">
        <v>53001039014</v>
      </c>
      <c r="E1475" s="805" t="s">
        <v>828</v>
      </c>
      <c r="F1475" s="805" t="s">
        <v>333</v>
      </c>
      <c r="G1475" s="806">
        <f t="shared" si="44"/>
        <v>100</v>
      </c>
      <c r="H1475" s="815">
        <v>80</v>
      </c>
      <c r="I1475" s="806">
        <f t="shared" si="45"/>
        <v>20</v>
      </c>
    </row>
    <row r="1476" spans="1:9" s="110" customFormat="1" ht="15">
      <c r="A1476" s="98">
        <v>1468</v>
      </c>
      <c r="B1476" s="825" t="s">
        <v>1011</v>
      </c>
      <c r="C1476" s="825" t="s">
        <v>1054</v>
      </c>
      <c r="D1476" s="826">
        <v>53001042452</v>
      </c>
      <c r="E1476" s="805" t="s">
        <v>828</v>
      </c>
      <c r="F1476" s="805" t="s">
        <v>333</v>
      </c>
      <c r="G1476" s="806">
        <f t="shared" si="44"/>
        <v>100</v>
      </c>
      <c r="H1476" s="815">
        <v>80</v>
      </c>
      <c r="I1476" s="806">
        <f t="shared" si="45"/>
        <v>20</v>
      </c>
    </row>
    <row r="1477" spans="1:9" s="110" customFormat="1" ht="15">
      <c r="A1477" s="98">
        <v>1469</v>
      </c>
      <c r="B1477" s="825" t="s">
        <v>1943</v>
      </c>
      <c r="C1477" s="825" t="s">
        <v>963</v>
      </c>
      <c r="D1477" s="826">
        <v>60001069611</v>
      </c>
      <c r="E1477" s="805" t="s">
        <v>828</v>
      </c>
      <c r="F1477" s="805" t="s">
        <v>333</v>
      </c>
      <c r="G1477" s="806">
        <f t="shared" si="44"/>
        <v>100</v>
      </c>
      <c r="H1477" s="815">
        <v>80</v>
      </c>
      <c r="I1477" s="806">
        <f t="shared" si="45"/>
        <v>20</v>
      </c>
    </row>
    <row r="1478" spans="1:9" s="110" customFormat="1" ht="15">
      <c r="A1478" s="98">
        <v>1470</v>
      </c>
      <c r="B1478" s="825" t="s">
        <v>1296</v>
      </c>
      <c r="C1478" s="825" t="s">
        <v>5558</v>
      </c>
      <c r="D1478" s="826">
        <v>49001003741</v>
      </c>
      <c r="E1478" s="805" t="s">
        <v>828</v>
      </c>
      <c r="F1478" s="805" t="s">
        <v>333</v>
      </c>
      <c r="G1478" s="806">
        <f t="shared" si="44"/>
        <v>100</v>
      </c>
      <c r="H1478" s="815">
        <v>80</v>
      </c>
      <c r="I1478" s="806">
        <f t="shared" si="45"/>
        <v>20</v>
      </c>
    </row>
    <row r="1479" spans="1:9" s="110" customFormat="1" ht="15">
      <c r="A1479" s="98">
        <v>1471</v>
      </c>
      <c r="B1479" s="825" t="s">
        <v>2592</v>
      </c>
      <c r="C1479" s="825" t="s">
        <v>957</v>
      </c>
      <c r="D1479" s="826">
        <v>60001022210</v>
      </c>
      <c r="E1479" s="805" t="s">
        <v>828</v>
      </c>
      <c r="F1479" s="805" t="s">
        <v>333</v>
      </c>
      <c r="G1479" s="806">
        <f t="shared" si="44"/>
        <v>100</v>
      </c>
      <c r="H1479" s="815">
        <v>80</v>
      </c>
      <c r="I1479" s="806">
        <f t="shared" si="45"/>
        <v>20</v>
      </c>
    </row>
    <row r="1480" spans="1:9" s="110" customFormat="1" ht="15">
      <c r="A1480" s="98">
        <v>1472</v>
      </c>
      <c r="B1480" s="825" t="s">
        <v>5559</v>
      </c>
      <c r="C1480" s="825" t="s">
        <v>5560</v>
      </c>
      <c r="D1480" s="826">
        <v>53001056804</v>
      </c>
      <c r="E1480" s="805" t="s">
        <v>828</v>
      </c>
      <c r="F1480" s="805" t="s">
        <v>333</v>
      </c>
      <c r="G1480" s="806">
        <f t="shared" si="44"/>
        <v>100</v>
      </c>
      <c r="H1480" s="815">
        <v>80</v>
      </c>
      <c r="I1480" s="806">
        <f t="shared" si="45"/>
        <v>20</v>
      </c>
    </row>
    <row r="1481" spans="1:9" s="110" customFormat="1" ht="15">
      <c r="A1481" s="98">
        <v>1473</v>
      </c>
      <c r="B1481" s="825" t="s">
        <v>817</v>
      </c>
      <c r="C1481" s="825" t="s">
        <v>4537</v>
      </c>
      <c r="D1481" s="826">
        <v>53001045710</v>
      </c>
      <c r="E1481" s="805" t="s">
        <v>828</v>
      </c>
      <c r="F1481" s="805" t="s">
        <v>333</v>
      </c>
      <c r="G1481" s="806">
        <f t="shared" si="44"/>
        <v>100</v>
      </c>
      <c r="H1481" s="815">
        <v>80</v>
      </c>
      <c r="I1481" s="806">
        <f t="shared" si="45"/>
        <v>20</v>
      </c>
    </row>
    <row r="1482" spans="1:9" s="110" customFormat="1" ht="15">
      <c r="A1482" s="98">
        <v>1474</v>
      </c>
      <c r="B1482" s="825" t="s">
        <v>5561</v>
      </c>
      <c r="C1482" s="825" t="s">
        <v>2107</v>
      </c>
      <c r="D1482" s="826">
        <v>53001024414</v>
      </c>
      <c r="E1482" s="805" t="s">
        <v>828</v>
      </c>
      <c r="F1482" s="805" t="s">
        <v>333</v>
      </c>
      <c r="G1482" s="806">
        <f t="shared" si="44"/>
        <v>100</v>
      </c>
      <c r="H1482" s="815">
        <v>80</v>
      </c>
      <c r="I1482" s="806">
        <f t="shared" si="45"/>
        <v>20</v>
      </c>
    </row>
    <row r="1483" spans="1:9" s="110" customFormat="1" ht="15">
      <c r="A1483" s="98">
        <v>1475</v>
      </c>
      <c r="B1483" s="825" t="s">
        <v>1480</v>
      </c>
      <c r="C1483" s="825" t="s">
        <v>1307</v>
      </c>
      <c r="D1483" s="826">
        <v>53001033504</v>
      </c>
      <c r="E1483" s="805" t="s">
        <v>828</v>
      </c>
      <c r="F1483" s="805" t="s">
        <v>333</v>
      </c>
      <c r="G1483" s="806">
        <f t="shared" si="44"/>
        <v>100</v>
      </c>
      <c r="H1483" s="815">
        <v>80</v>
      </c>
      <c r="I1483" s="806">
        <f t="shared" si="45"/>
        <v>20</v>
      </c>
    </row>
    <row r="1484" spans="1:9" s="110" customFormat="1" ht="15">
      <c r="A1484" s="98">
        <v>1476</v>
      </c>
      <c r="B1484" s="825" t="s">
        <v>2046</v>
      </c>
      <c r="C1484" s="825" t="s">
        <v>4314</v>
      </c>
      <c r="D1484" s="826">
        <v>62001026129</v>
      </c>
      <c r="E1484" s="805" t="s">
        <v>828</v>
      </c>
      <c r="F1484" s="805" t="s">
        <v>333</v>
      </c>
      <c r="G1484" s="806">
        <f t="shared" si="44"/>
        <v>100</v>
      </c>
      <c r="H1484" s="815">
        <v>80</v>
      </c>
      <c r="I1484" s="806">
        <f t="shared" si="45"/>
        <v>20</v>
      </c>
    </row>
    <row r="1485" spans="1:9" s="110" customFormat="1" ht="15">
      <c r="A1485" s="98">
        <v>1477</v>
      </c>
      <c r="B1485" s="825" t="s">
        <v>5562</v>
      </c>
      <c r="C1485" s="825" t="s">
        <v>5563</v>
      </c>
      <c r="D1485" s="826">
        <v>62007004305</v>
      </c>
      <c r="E1485" s="805" t="s">
        <v>828</v>
      </c>
      <c r="F1485" s="805" t="s">
        <v>333</v>
      </c>
      <c r="G1485" s="806">
        <f t="shared" si="44"/>
        <v>100</v>
      </c>
      <c r="H1485" s="815">
        <v>80</v>
      </c>
      <c r="I1485" s="806">
        <f t="shared" si="45"/>
        <v>20</v>
      </c>
    </row>
    <row r="1486" spans="1:9" s="110" customFormat="1" ht="15">
      <c r="A1486" s="98">
        <v>1478</v>
      </c>
      <c r="B1486" s="825" t="s">
        <v>2592</v>
      </c>
      <c r="C1486" s="825" t="s">
        <v>914</v>
      </c>
      <c r="D1486" s="826">
        <v>62007007097</v>
      </c>
      <c r="E1486" s="805" t="s">
        <v>828</v>
      </c>
      <c r="F1486" s="805" t="s">
        <v>333</v>
      </c>
      <c r="G1486" s="806">
        <f t="shared" si="44"/>
        <v>100</v>
      </c>
      <c r="H1486" s="815">
        <v>80</v>
      </c>
      <c r="I1486" s="806">
        <f t="shared" si="45"/>
        <v>20</v>
      </c>
    </row>
    <row r="1487" spans="1:9" s="110" customFormat="1" ht="15">
      <c r="A1487" s="98">
        <v>1479</v>
      </c>
      <c r="B1487" s="825" t="s">
        <v>5564</v>
      </c>
      <c r="C1487" s="825" t="s">
        <v>2077</v>
      </c>
      <c r="D1487" s="826">
        <v>62007007303</v>
      </c>
      <c r="E1487" s="805" t="s">
        <v>828</v>
      </c>
      <c r="F1487" s="805" t="s">
        <v>333</v>
      </c>
      <c r="G1487" s="806">
        <f t="shared" si="44"/>
        <v>100</v>
      </c>
      <c r="H1487" s="815">
        <v>80</v>
      </c>
      <c r="I1487" s="806">
        <f t="shared" si="45"/>
        <v>20</v>
      </c>
    </row>
    <row r="1488" spans="1:9" s="110" customFormat="1" ht="15">
      <c r="A1488" s="98">
        <v>1480</v>
      </c>
      <c r="B1488" s="825" t="s">
        <v>2646</v>
      </c>
      <c r="C1488" s="825" t="s">
        <v>4588</v>
      </c>
      <c r="D1488" s="826">
        <v>62001007187</v>
      </c>
      <c r="E1488" s="805" t="s">
        <v>828</v>
      </c>
      <c r="F1488" s="805" t="s">
        <v>333</v>
      </c>
      <c r="G1488" s="806">
        <f t="shared" si="44"/>
        <v>100</v>
      </c>
      <c r="H1488" s="815">
        <v>80</v>
      </c>
      <c r="I1488" s="806">
        <f t="shared" si="45"/>
        <v>20</v>
      </c>
    </row>
    <row r="1489" spans="1:9" s="110" customFormat="1" ht="15">
      <c r="A1489" s="98">
        <v>1481</v>
      </c>
      <c r="B1489" s="825" t="s">
        <v>5565</v>
      </c>
      <c r="C1489" s="825" t="s">
        <v>4534</v>
      </c>
      <c r="D1489" s="826">
        <v>62005001811</v>
      </c>
      <c r="E1489" s="805" t="s">
        <v>828</v>
      </c>
      <c r="F1489" s="805" t="s">
        <v>333</v>
      </c>
      <c r="G1489" s="806">
        <f t="shared" si="44"/>
        <v>100</v>
      </c>
      <c r="H1489" s="815">
        <v>80</v>
      </c>
      <c r="I1489" s="806">
        <f t="shared" si="45"/>
        <v>20</v>
      </c>
    </row>
    <row r="1490" spans="1:9" s="110" customFormat="1" ht="15">
      <c r="A1490" s="98">
        <v>1482</v>
      </c>
      <c r="B1490" s="825" t="s">
        <v>887</v>
      </c>
      <c r="C1490" s="825" t="s">
        <v>1559</v>
      </c>
      <c r="D1490" s="826">
        <v>53001000173</v>
      </c>
      <c r="E1490" s="805" t="s">
        <v>828</v>
      </c>
      <c r="F1490" s="805" t="s">
        <v>333</v>
      </c>
      <c r="G1490" s="806">
        <f t="shared" si="44"/>
        <v>100</v>
      </c>
      <c r="H1490" s="815">
        <v>80</v>
      </c>
      <c r="I1490" s="806">
        <f t="shared" si="45"/>
        <v>20</v>
      </c>
    </row>
    <row r="1491" spans="1:9" s="110" customFormat="1" ht="15">
      <c r="A1491" s="98">
        <v>1483</v>
      </c>
      <c r="B1491" s="825" t="s">
        <v>979</v>
      </c>
      <c r="C1491" s="825" t="s">
        <v>5545</v>
      </c>
      <c r="D1491" s="826">
        <v>53001004971</v>
      </c>
      <c r="E1491" s="805" t="s">
        <v>828</v>
      </c>
      <c r="F1491" s="805" t="s">
        <v>333</v>
      </c>
      <c r="G1491" s="806">
        <f t="shared" si="44"/>
        <v>100</v>
      </c>
      <c r="H1491" s="815">
        <v>80</v>
      </c>
      <c r="I1491" s="806">
        <f t="shared" si="45"/>
        <v>20</v>
      </c>
    </row>
    <row r="1492" spans="1:9" s="110" customFormat="1" ht="15">
      <c r="A1492" s="98">
        <v>1484</v>
      </c>
      <c r="B1492" s="825" t="s">
        <v>1264</v>
      </c>
      <c r="C1492" s="825" t="s">
        <v>3023</v>
      </c>
      <c r="D1492" s="826">
        <v>53001007335</v>
      </c>
      <c r="E1492" s="805" t="s">
        <v>828</v>
      </c>
      <c r="F1492" s="805" t="s">
        <v>333</v>
      </c>
      <c r="G1492" s="806">
        <f t="shared" si="44"/>
        <v>100</v>
      </c>
      <c r="H1492" s="815">
        <v>80</v>
      </c>
      <c r="I1492" s="806">
        <f t="shared" si="45"/>
        <v>20</v>
      </c>
    </row>
    <row r="1493" spans="1:9" s="110" customFormat="1" ht="15">
      <c r="A1493" s="98">
        <v>1485</v>
      </c>
      <c r="B1493" s="825" t="s">
        <v>896</v>
      </c>
      <c r="C1493" s="825" t="s">
        <v>5566</v>
      </c>
      <c r="D1493" s="826">
        <v>53001044806</v>
      </c>
      <c r="E1493" s="805" t="s">
        <v>828</v>
      </c>
      <c r="F1493" s="805" t="s">
        <v>333</v>
      </c>
      <c r="G1493" s="806">
        <f t="shared" si="44"/>
        <v>100</v>
      </c>
      <c r="H1493" s="815">
        <v>80</v>
      </c>
      <c r="I1493" s="806">
        <f t="shared" si="45"/>
        <v>20</v>
      </c>
    </row>
    <row r="1494" spans="1:9" s="110" customFormat="1" ht="15">
      <c r="A1494" s="98">
        <v>1486</v>
      </c>
      <c r="B1494" s="825" t="s">
        <v>1532</v>
      </c>
      <c r="C1494" s="825" t="s">
        <v>5075</v>
      </c>
      <c r="D1494" s="826">
        <v>53001032391</v>
      </c>
      <c r="E1494" s="805" t="s">
        <v>828</v>
      </c>
      <c r="F1494" s="805" t="s">
        <v>333</v>
      </c>
      <c r="G1494" s="806">
        <f t="shared" si="44"/>
        <v>100</v>
      </c>
      <c r="H1494" s="815">
        <v>80</v>
      </c>
      <c r="I1494" s="806">
        <f t="shared" si="45"/>
        <v>20</v>
      </c>
    </row>
    <row r="1495" spans="1:9" s="110" customFormat="1" ht="15">
      <c r="A1495" s="98">
        <v>1487</v>
      </c>
      <c r="B1495" s="825" t="s">
        <v>859</v>
      </c>
      <c r="C1495" s="825" t="s">
        <v>5560</v>
      </c>
      <c r="D1495" s="826">
        <v>53001024401</v>
      </c>
      <c r="E1495" s="805" t="s">
        <v>828</v>
      </c>
      <c r="F1495" s="805" t="s">
        <v>333</v>
      </c>
      <c r="G1495" s="806">
        <f t="shared" si="44"/>
        <v>100</v>
      </c>
      <c r="H1495" s="815">
        <v>80</v>
      </c>
      <c r="I1495" s="806">
        <f t="shared" si="45"/>
        <v>20</v>
      </c>
    </row>
    <row r="1496" spans="1:9" s="110" customFormat="1" ht="15">
      <c r="A1496" s="98">
        <v>1488</v>
      </c>
      <c r="B1496" s="825" t="s">
        <v>1498</v>
      </c>
      <c r="C1496" s="825" t="s">
        <v>5312</v>
      </c>
      <c r="D1496" s="837" t="s">
        <v>5533</v>
      </c>
      <c r="E1496" s="805" t="s">
        <v>828</v>
      </c>
      <c r="F1496" s="805" t="s">
        <v>333</v>
      </c>
      <c r="G1496" s="806">
        <f t="shared" si="44"/>
        <v>100</v>
      </c>
      <c r="H1496" s="815">
        <v>80</v>
      </c>
      <c r="I1496" s="806">
        <f t="shared" si="45"/>
        <v>20</v>
      </c>
    </row>
    <row r="1497" spans="1:9" s="110" customFormat="1" ht="15">
      <c r="A1497" s="98">
        <v>1489</v>
      </c>
      <c r="B1497" s="825" t="s">
        <v>1501</v>
      </c>
      <c r="C1497" s="825" t="s">
        <v>2051</v>
      </c>
      <c r="D1497" s="826">
        <v>53001059599</v>
      </c>
      <c r="E1497" s="805" t="s">
        <v>828</v>
      </c>
      <c r="F1497" s="805" t="s">
        <v>333</v>
      </c>
      <c r="G1497" s="806">
        <f t="shared" si="44"/>
        <v>100</v>
      </c>
      <c r="H1497" s="815">
        <v>80</v>
      </c>
      <c r="I1497" s="806">
        <f t="shared" si="45"/>
        <v>20</v>
      </c>
    </row>
    <row r="1498" spans="1:9" s="110" customFormat="1" ht="15">
      <c r="A1498" s="98">
        <v>1490</v>
      </c>
      <c r="B1498" s="825" t="s">
        <v>3421</v>
      </c>
      <c r="C1498" s="825" t="s">
        <v>2621</v>
      </c>
      <c r="D1498" s="826">
        <v>53001047265</v>
      </c>
      <c r="E1498" s="805" t="s">
        <v>828</v>
      </c>
      <c r="F1498" s="805" t="s">
        <v>333</v>
      </c>
      <c r="G1498" s="806">
        <f t="shared" si="44"/>
        <v>100</v>
      </c>
      <c r="H1498" s="815">
        <v>80</v>
      </c>
      <c r="I1498" s="806">
        <f t="shared" si="45"/>
        <v>20</v>
      </c>
    </row>
    <row r="1499" spans="1:9" s="110" customFormat="1" ht="15">
      <c r="A1499" s="98">
        <v>1491</v>
      </c>
      <c r="B1499" s="803" t="s">
        <v>878</v>
      </c>
      <c r="C1499" s="808" t="s">
        <v>5568</v>
      </c>
      <c r="D1499" s="838">
        <v>17001009221</v>
      </c>
      <c r="E1499" s="805" t="s">
        <v>828</v>
      </c>
      <c r="F1499" s="805" t="s">
        <v>333</v>
      </c>
      <c r="G1499" s="806">
        <f t="shared" si="44"/>
        <v>100</v>
      </c>
      <c r="H1499" s="807">
        <v>80</v>
      </c>
      <c r="I1499" s="806">
        <f t="shared" si="45"/>
        <v>20</v>
      </c>
    </row>
    <row r="1500" spans="1:9" s="110" customFormat="1" ht="15">
      <c r="A1500" s="98">
        <v>1492</v>
      </c>
      <c r="B1500" s="803" t="s">
        <v>1480</v>
      </c>
      <c r="C1500" s="808" t="s">
        <v>5569</v>
      </c>
      <c r="D1500" s="838">
        <v>61001059159</v>
      </c>
      <c r="E1500" s="805" t="s">
        <v>828</v>
      </c>
      <c r="F1500" s="805" t="s">
        <v>333</v>
      </c>
      <c r="G1500" s="806">
        <f t="shared" si="44"/>
        <v>100</v>
      </c>
      <c r="H1500" s="807">
        <v>80</v>
      </c>
      <c r="I1500" s="806">
        <f t="shared" si="45"/>
        <v>20</v>
      </c>
    </row>
    <row r="1501" spans="1:9" s="110" customFormat="1" ht="15">
      <c r="A1501" s="98">
        <v>1493</v>
      </c>
      <c r="B1501" s="803" t="s">
        <v>916</v>
      </c>
      <c r="C1501" s="808" t="s">
        <v>5570</v>
      </c>
      <c r="D1501" s="838">
        <v>17001027268</v>
      </c>
      <c r="E1501" s="805" t="s">
        <v>828</v>
      </c>
      <c r="F1501" s="805" t="s">
        <v>333</v>
      </c>
      <c r="G1501" s="806">
        <f t="shared" si="44"/>
        <v>100</v>
      </c>
      <c r="H1501" s="807">
        <v>80</v>
      </c>
      <c r="I1501" s="806">
        <f t="shared" si="45"/>
        <v>20</v>
      </c>
    </row>
    <row r="1502" spans="1:9" s="110" customFormat="1" ht="15">
      <c r="A1502" s="98">
        <v>1494</v>
      </c>
      <c r="B1502" s="803" t="s">
        <v>2304</v>
      </c>
      <c r="C1502" s="808" t="s">
        <v>5535</v>
      </c>
      <c r="D1502" s="838">
        <v>17001025935</v>
      </c>
      <c r="E1502" s="805" t="s">
        <v>828</v>
      </c>
      <c r="F1502" s="805" t="s">
        <v>333</v>
      </c>
      <c r="G1502" s="806">
        <f t="shared" si="44"/>
        <v>100</v>
      </c>
      <c r="H1502" s="807">
        <v>80</v>
      </c>
      <c r="I1502" s="806">
        <f t="shared" si="45"/>
        <v>20</v>
      </c>
    </row>
    <row r="1503" spans="1:9" s="110" customFormat="1" ht="15">
      <c r="A1503" s="98">
        <v>1495</v>
      </c>
      <c r="B1503" s="803" t="s">
        <v>1397</v>
      </c>
      <c r="C1503" s="808" t="s">
        <v>5571</v>
      </c>
      <c r="D1503" s="838">
        <v>17101034232</v>
      </c>
      <c r="E1503" s="805" t="s">
        <v>828</v>
      </c>
      <c r="F1503" s="805" t="s">
        <v>333</v>
      </c>
      <c r="G1503" s="806">
        <f t="shared" si="44"/>
        <v>100</v>
      </c>
      <c r="H1503" s="807">
        <v>80</v>
      </c>
      <c r="I1503" s="806">
        <f t="shared" si="45"/>
        <v>20</v>
      </c>
    </row>
    <row r="1504" spans="1:9" s="110" customFormat="1" ht="15">
      <c r="A1504" s="98">
        <v>1496</v>
      </c>
      <c r="B1504" s="803" t="s">
        <v>3590</v>
      </c>
      <c r="C1504" s="808" t="s">
        <v>5572</v>
      </c>
      <c r="D1504" s="838">
        <v>17001023759</v>
      </c>
      <c r="E1504" s="805" t="s">
        <v>828</v>
      </c>
      <c r="F1504" s="805" t="s">
        <v>333</v>
      </c>
      <c r="G1504" s="806">
        <f t="shared" si="44"/>
        <v>100</v>
      </c>
      <c r="H1504" s="807">
        <v>80</v>
      </c>
      <c r="I1504" s="806">
        <f t="shared" si="45"/>
        <v>20</v>
      </c>
    </row>
    <row r="1505" spans="1:9" s="110" customFormat="1" ht="15">
      <c r="A1505" s="98">
        <v>1497</v>
      </c>
      <c r="B1505" s="803" t="s">
        <v>1468</v>
      </c>
      <c r="C1505" s="808" t="s">
        <v>5573</v>
      </c>
      <c r="D1505" s="838">
        <v>17001015041</v>
      </c>
      <c r="E1505" s="805" t="s">
        <v>828</v>
      </c>
      <c r="F1505" s="805" t="s">
        <v>333</v>
      </c>
      <c r="G1505" s="806">
        <f t="shared" ref="G1505:G1528" si="46">H1505/0.8</f>
        <v>100</v>
      </c>
      <c r="H1505" s="807">
        <v>80</v>
      </c>
      <c r="I1505" s="806">
        <f t="shared" ref="I1505:I1528" si="47">H1505*0.25</f>
        <v>20</v>
      </c>
    </row>
    <row r="1506" spans="1:9" s="110" customFormat="1" ht="15">
      <c r="A1506" s="98">
        <v>1498</v>
      </c>
      <c r="B1506" s="803" t="s">
        <v>4311</v>
      </c>
      <c r="C1506" s="839" t="s">
        <v>5574</v>
      </c>
      <c r="D1506" s="838">
        <v>41001005966</v>
      </c>
      <c r="E1506" s="805" t="s">
        <v>828</v>
      </c>
      <c r="F1506" s="805" t="s">
        <v>333</v>
      </c>
      <c r="G1506" s="806">
        <f t="shared" si="46"/>
        <v>100</v>
      </c>
      <c r="H1506" s="807">
        <v>80</v>
      </c>
      <c r="I1506" s="806">
        <f t="shared" si="47"/>
        <v>20</v>
      </c>
    </row>
    <row r="1507" spans="1:9" s="110" customFormat="1" ht="15">
      <c r="A1507" s="98">
        <v>1499</v>
      </c>
      <c r="B1507" s="803" t="s">
        <v>3462</v>
      </c>
      <c r="C1507" s="808" t="s">
        <v>4456</v>
      </c>
      <c r="D1507" s="838">
        <v>17001021221</v>
      </c>
      <c r="E1507" s="805" t="s">
        <v>828</v>
      </c>
      <c r="F1507" s="805" t="s">
        <v>333</v>
      </c>
      <c r="G1507" s="806">
        <f t="shared" si="46"/>
        <v>100</v>
      </c>
      <c r="H1507" s="807">
        <v>80</v>
      </c>
      <c r="I1507" s="806">
        <f t="shared" si="47"/>
        <v>20</v>
      </c>
    </row>
    <row r="1508" spans="1:9" s="110" customFormat="1" ht="15">
      <c r="A1508" s="98">
        <v>1500</v>
      </c>
      <c r="B1508" s="803" t="s">
        <v>5575</v>
      </c>
      <c r="C1508" s="808" t="s">
        <v>5569</v>
      </c>
      <c r="D1508" s="838">
        <v>17001007483</v>
      </c>
      <c r="E1508" s="805" t="s">
        <v>828</v>
      </c>
      <c r="F1508" s="805" t="s">
        <v>333</v>
      </c>
      <c r="G1508" s="806">
        <f t="shared" si="46"/>
        <v>100</v>
      </c>
      <c r="H1508" s="807">
        <v>80</v>
      </c>
      <c r="I1508" s="806">
        <f t="shared" si="47"/>
        <v>20</v>
      </c>
    </row>
    <row r="1509" spans="1:9" s="110" customFormat="1" ht="15">
      <c r="A1509" s="98">
        <v>1501</v>
      </c>
      <c r="B1509" s="803" t="s">
        <v>2610</v>
      </c>
      <c r="C1509" s="808" t="s">
        <v>5576</v>
      </c>
      <c r="D1509" s="838">
        <v>17001031169</v>
      </c>
      <c r="E1509" s="805" t="s">
        <v>828</v>
      </c>
      <c r="F1509" s="805" t="s">
        <v>333</v>
      </c>
      <c r="G1509" s="806">
        <f t="shared" si="46"/>
        <v>100</v>
      </c>
      <c r="H1509" s="807">
        <v>80</v>
      </c>
      <c r="I1509" s="806">
        <f t="shared" si="47"/>
        <v>20</v>
      </c>
    </row>
    <row r="1510" spans="1:9" s="110" customFormat="1" ht="15">
      <c r="A1510" s="98">
        <v>1502</v>
      </c>
      <c r="B1510" s="803" t="s">
        <v>2798</v>
      </c>
      <c r="C1510" s="808" t="s">
        <v>5577</v>
      </c>
      <c r="D1510" s="838">
        <v>17001028235</v>
      </c>
      <c r="E1510" s="805" t="s">
        <v>828</v>
      </c>
      <c r="F1510" s="805" t="s">
        <v>333</v>
      </c>
      <c r="G1510" s="806">
        <f t="shared" si="46"/>
        <v>100</v>
      </c>
      <c r="H1510" s="807">
        <v>80</v>
      </c>
      <c r="I1510" s="806">
        <f t="shared" si="47"/>
        <v>20</v>
      </c>
    </row>
    <row r="1511" spans="1:9" s="110" customFormat="1" ht="15">
      <c r="A1511" s="98">
        <v>1503</v>
      </c>
      <c r="B1511" s="803" t="s">
        <v>4092</v>
      </c>
      <c r="C1511" s="808" t="s">
        <v>5578</v>
      </c>
      <c r="D1511" s="838">
        <v>17001020070</v>
      </c>
      <c r="E1511" s="805" t="s">
        <v>828</v>
      </c>
      <c r="F1511" s="805" t="s">
        <v>333</v>
      </c>
      <c r="G1511" s="806">
        <f t="shared" si="46"/>
        <v>100</v>
      </c>
      <c r="H1511" s="807">
        <v>80</v>
      </c>
      <c r="I1511" s="806">
        <f t="shared" si="47"/>
        <v>20</v>
      </c>
    </row>
    <row r="1512" spans="1:9" s="110" customFormat="1" ht="15">
      <c r="A1512" s="98">
        <v>1504</v>
      </c>
      <c r="B1512" s="803" t="s">
        <v>859</v>
      </c>
      <c r="C1512" s="808" t="s">
        <v>5579</v>
      </c>
      <c r="D1512" s="838">
        <v>17001030674</v>
      </c>
      <c r="E1512" s="805" t="s">
        <v>828</v>
      </c>
      <c r="F1512" s="805" t="s">
        <v>333</v>
      </c>
      <c r="G1512" s="806">
        <f t="shared" si="46"/>
        <v>100</v>
      </c>
      <c r="H1512" s="807">
        <v>80</v>
      </c>
      <c r="I1512" s="806">
        <f t="shared" si="47"/>
        <v>20</v>
      </c>
    </row>
    <row r="1513" spans="1:9" s="110" customFormat="1" ht="15">
      <c r="A1513" s="98">
        <v>1505</v>
      </c>
      <c r="B1513" s="803" t="s">
        <v>1267</v>
      </c>
      <c r="C1513" s="808" t="s">
        <v>5571</v>
      </c>
      <c r="D1513" s="838">
        <v>17001031660</v>
      </c>
      <c r="E1513" s="805" t="s">
        <v>828</v>
      </c>
      <c r="F1513" s="805" t="s">
        <v>333</v>
      </c>
      <c r="G1513" s="806">
        <f t="shared" si="46"/>
        <v>100</v>
      </c>
      <c r="H1513" s="807">
        <v>80</v>
      </c>
      <c r="I1513" s="806">
        <f t="shared" si="47"/>
        <v>20</v>
      </c>
    </row>
    <row r="1514" spans="1:9" s="110" customFormat="1" ht="15">
      <c r="A1514" s="98">
        <v>1506</v>
      </c>
      <c r="B1514" s="803" t="s">
        <v>2304</v>
      </c>
      <c r="C1514" s="808" t="s">
        <v>2077</v>
      </c>
      <c r="D1514" s="838">
        <v>17001028601</v>
      </c>
      <c r="E1514" s="805" t="s">
        <v>828</v>
      </c>
      <c r="F1514" s="805" t="s">
        <v>333</v>
      </c>
      <c r="G1514" s="806">
        <f t="shared" si="46"/>
        <v>100</v>
      </c>
      <c r="H1514" s="807">
        <v>80</v>
      </c>
      <c r="I1514" s="806">
        <f t="shared" si="47"/>
        <v>20</v>
      </c>
    </row>
    <row r="1515" spans="1:9" s="110" customFormat="1" ht="15">
      <c r="A1515" s="98">
        <v>1507</v>
      </c>
      <c r="B1515" s="803" t="s">
        <v>2610</v>
      </c>
      <c r="C1515" s="808" t="s">
        <v>5580</v>
      </c>
      <c r="D1515" s="838">
        <v>17001026458</v>
      </c>
      <c r="E1515" s="805" t="s">
        <v>828</v>
      </c>
      <c r="F1515" s="805" t="s">
        <v>333</v>
      </c>
      <c r="G1515" s="806">
        <f t="shared" si="46"/>
        <v>100</v>
      </c>
      <c r="H1515" s="807">
        <v>80</v>
      </c>
      <c r="I1515" s="806">
        <f t="shared" si="47"/>
        <v>20</v>
      </c>
    </row>
    <row r="1516" spans="1:9" s="110" customFormat="1" ht="15">
      <c r="A1516" s="98">
        <v>1508</v>
      </c>
      <c r="B1516" s="803" t="s">
        <v>1163</v>
      </c>
      <c r="C1516" s="808" t="s">
        <v>5581</v>
      </c>
      <c r="D1516" s="838">
        <v>17001020015</v>
      </c>
      <c r="E1516" s="805" t="s">
        <v>828</v>
      </c>
      <c r="F1516" s="805" t="s">
        <v>333</v>
      </c>
      <c r="G1516" s="806">
        <f t="shared" si="46"/>
        <v>100</v>
      </c>
      <c r="H1516" s="807">
        <v>80</v>
      </c>
      <c r="I1516" s="806">
        <f t="shared" si="47"/>
        <v>20</v>
      </c>
    </row>
    <row r="1517" spans="1:9" s="110" customFormat="1" ht="15">
      <c r="A1517" s="98">
        <v>1509</v>
      </c>
      <c r="B1517" s="803" t="s">
        <v>1757</v>
      </c>
      <c r="C1517" s="808" t="s">
        <v>5571</v>
      </c>
      <c r="D1517" s="838">
        <v>17001005331</v>
      </c>
      <c r="E1517" s="805" t="s">
        <v>828</v>
      </c>
      <c r="F1517" s="805" t="s">
        <v>333</v>
      </c>
      <c r="G1517" s="806">
        <f t="shared" si="46"/>
        <v>100</v>
      </c>
      <c r="H1517" s="807">
        <v>80</v>
      </c>
      <c r="I1517" s="806">
        <f t="shared" si="47"/>
        <v>20</v>
      </c>
    </row>
    <row r="1518" spans="1:9" s="110" customFormat="1" ht="15">
      <c r="A1518" s="98">
        <v>1510</v>
      </c>
      <c r="B1518" s="803" t="s">
        <v>1979</v>
      </c>
      <c r="C1518" s="808" t="s">
        <v>5582</v>
      </c>
      <c r="D1518" s="838">
        <v>17001032159</v>
      </c>
      <c r="E1518" s="805" t="s">
        <v>828</v>
      </c>
      <c r="F1518" s="805" t="s">
        <v>333</v>
      </c>
      <c r="G1518" s="806">
        <f t="shared" si="46"/>
        <v>100</v>
      </c>
      <c r="H1518" s="807">
        <v>80</v>
      </c>
      <c r="I1518" s="806">
        <f t="shared" si="47"/>
        <v>20</v>
      </c>
    </row>
    <row r="1519" spans="1:9" s="110" customFormat="1" ht="15">
      <c r="A1519" s="98">
        <v>1511</v>
      </c>
      <c r="B1519" s="803" t="s">
        <v>3141</v>
      </c>
      <c r="C1519" s="808" t="s">
        <v>5410</v>
      </c>
      <c r="D1519" s="838">
        <v>17001023406</v>
      </c>
      <c r="E1519" s="805" t="s">
        <v>828</v>
      </c>
      <c r="F1519" s="805" t="s">
        <v>333</v>
      </c>
      <c r="G1519" s="806">
        <f t="shared" si="46"/>
        <v>100</v>
      </c>
      <c r="H1519" s="807">
        <v>80</v>
      </c>
      <c r="I1519" s="806">
        <f t="shared" si="47"/>
        <v>20</v>
      </c>
    </row>
    <row r="1520" spans="1:9" s="110" customFormat="1" ht="15">
      <c r="A1520" s="98">
        <v>1512</v>
      </c>
      <c r="B1520" s="803" t="s">
        <v>5583</v>
      </c>
      <c r="C1520" s="808" t="s">
        <v>5584</v>
      </c>
      <c r="D1520" s="838">
        <v>17001021192</v>
      </c>
      <c r="E1520" s="805" t="s">
        <v>828</v>
      </c>
      <c r="F1520" s="805" t="s">
        <v>333</v>
      </c>
      <c r="G1520" s="806">
        <f t="shared" si="46"/>
        <v>100</v>
      </c>
      <c r="H1520" s="807">
        <v>80</v>
      </c>
      <c r="I1520" s="806">
        <f t="shared" si="47"/>
        <v>20</v>
      </c>
    </row>
    <row r="1521" spans="1:9" s="110" customFormat="1" ht="15">
      <c r="A1521" s="98">
        <v>1513</v>
      </c>
      <c r="B1521" s="803" t="s">
        <v>3752</v>
      </c>
      <c r="C1521" s="808" t="s">
        <v>3918</v>
      </c>
      <c r="D1521" s="838">
        <v>17001009376</v>
      </c>
      <c r="E1521" s="805" t="s">
        <v>828</v>
      </c>
      <c r="F1521" s="805" t="s">
        <v>333</v>
      </c>
      <c r="G1521" s="806">
        <f t="shared" si="46"/>
        <v>100</v>
      </c>
      <c r="H1521" s="807">
        <v>80</v>
      </c>
      <c r="I1521" s="806">
        <f t="shared" si="47"/>
        <v>20</v>
      </c>
    </row>
    <row r="1522" spans="1:9" s="110" customFormat="1" ht="15">
      <c r="A1522" s="98">
        <v>1514</v>
      </c>
      <c r="B1522" s="803" t="s">
        <v>5585</v>
      </c>
      <c r="C1522" s="803" t="s">
        <v>1196</v>
      </c>
      <c r="D1522" s="838">
        <v>17001028244</v>
      </c>
      <c r="E1522" s="805" t="s">
        <v>828</v>
      </c>
      <c r="F1522" s="805" t="s">
        <v>333</v>
      </c>
      <c r="G1522" s="806">
        <f t="shared" si="46"/>
        <v>100</v>
      </c>
      <c r="H1522" s="807">
        <v>80</v>
      </c>
      <c r="I1522" s="806">
        <f t="shared" si="47"/>
        <v>20</v>
      </c>
    </row>
    <row r="1523" spans="1:9" s="110" customFormat="1" ht="15">
      <c r="A1523" s="98">
        <v>1515</v>
      </c>
      <c r="B1523" s="803" t="s">
        <v>2551</v>
      </c>
      <c r="C1523" s="803" t="s">
        <v>5571</v>
      </c>
      <c r="D1523" s="838">
        <v>17001023503</v>
      </c>
      <c r="E1523" s="805" t="s">
        <v>828</v>
      </c>
      <c r="F1523" s="805" t="s">
        <v>333</v>
      </c>
      <c r="G1523" s="806">
        <f t="shared" si="46"/>
        <v>100</v>
      </c>
      <c r="H1523" s="807">
        <v>80</v>
      </c>
      <c r="I1523" s="806">
        <f t="shared" si="47"/>
        <v>20</v>
      </c>
    </row>
    <row r="1524" spans="1:9" s="110" customFormat="1" ht="15">
      <c r="A1524" s="98">
        <v>1516</v>
      </c>
      <c r="B1524" s="803" t="s">
        <v>1498</v>
      </c>
      <c r="C1524" s="803" t="s">
        <v>5586</v>
      </c>
      <c r="D1524" s="829" t="s">
        <v>5567</v>
      </c>
      <c r="E1524" s="805" t="s">
        <v>828</v>
      </c>
      <c r="F1524" s="805" t="s">
        <v>333</v>
      </c>
      <c r="G1524" s="806">
        <f t="shared" si="46"/>
        <v>100</v>
      </c>
      <c r="H1524" s="807">
        <v>80</v>
      </c>
      <c r="I1524" s="806">
        <f t="shared" si="47"/>
        <v>20</v>
      </c>
    </row>
    <row r="1525" spans="1:9" s="110" customFormat="1" ht="15">
      <c r="A1525" s="98">
        <v>1517</v>
      </c>
      <c r="B1525" s="803" t="s">
        <v>2304</v>
      </c>
      <c r="C1525" s="803" t="s">
        <v>4727</v>
      </c>
      <c r="D1525" s="838">
        <v>17001018986</v>
      </c>
      <c r="E1525" s="805" t="s">
        <v>828</v>
      </c>
      <c r="F1525" s="805" t="s">
        <v>333</v>
      </c>
      <c r="G1525" s="806">
        <f t="shared" si="46"/>
        <v>100</v>
      </c>
      <c r="H1525" s="807">
        <v>80</v>
      </c>
      <c r="I1525" s="806">
        <f t="shared" si="47"/>
        <v>20</v>
      </c>
    </row>
    <row r="1526" spans="1:9" s="110" customFormat="1" ht="15">
      <c r="A1526" s="98">
        <v>1518</v>
      </c>
      <c r="B1526" s="803" t="s">
        <v>1752</v>
      </c>
      <c r="C1526" s="803" t="s">
        <v>5587</v>
      </c>
      <c r="D1526" s="838">
        <v>17001015765</v>
      </c>
      <c r="E1526" s="805" t="s">
        <v>828</v>
      </c>
      <c r="F1526" s="805" t="s">
        <v>333</v>
      </c>
      <c r="G1526" s="806">
        <f t="shared" si="46"/>
        <v>100</v>
      </c>
      <c r="H1526" s="807">
        <v>80</v>
      </c>
      <c r="I1526" s="806">
        <f t="shared" si="47"/>
        <v>20</v>
      </c>
    </row>
    <row r="1527" spans="1:9" s="110" customFormat="1" ht="15">
      <c r="A1527" s="98">
        <v>1519</v>
      </c>
      <c r="B1527" s="803" t="s">
        <v>3741</v>
      </c>
      <c r="C1527" s="803" t="s">
        <v>2077</v>
      </c>
      <c r="D1527" s="838">
        <v>17001015518</v>
      </c>
      <c r="E1527" s="805" t="s">
        <v>828</v>
      </c>
      <c r="F1527" s="805" t="s">
        <v>333</v>
      </c>
      <c r="G1527" s="806">
        <f t="shared" si="46"/>
        <v>100</v>
      </c>
      <c r="H1527" s="807">
        <v>80</v>
      </c>
      <c r="I1527" s="806">
        <f t="shared" si="47"/>
        <v>20</v>
      </c>
    </row>
    <row r="1528" spans="1:9" s="110" customFormat="1" ht="15">
      <c r="A1528" s="98">
        <v>1520</v>
      </c>
      <c r="B1528" s="803" t="s">
        <v>3693</v>
      </c>
      <c r="C1528" s="803" t="s">
        <v>5588</v>
      </c>
      <c r="D1528" s="838">
        <v>17001014498</v>
      </c>
      <c r="E1528" s="805" t="s">
        <v>828</v>
      </c>
      <c r="F1528" s="805" t="s">
        <v>333</v>
      </c>
      <c r="G1528" s="806">
        <f t="shared" si="46"/>
        <v>100</v>
      </c>
      <c r="H1528" s="807">
        <v>80</v>
      </c>
      <c r="I1528" s="806">
        <f t="shared" si="47"/>
        <v>20</v>
      </c>
    </row>
    <row r="1529" spans="1:9" s="110" customFormat="1" ht="15">
      <c r="A1529" s="87"/>
      <c r="B1529" s="840"/>
      <c r="C1529" s="841"/>
      <c r="D1529" s="738"/>
      <c r="E1529" s="494"/>
      <c r="F1529" s="494"/>
      <c r="G1529" s="842"/>
      <c r="H1529" s="843"/>
      <c r="I1529" s="844"/>
    </row>
    <row r="1530" spans="1:9" ht="15">
      <c r="A1530" s="87"/>
      <c r="B1530" s="99"/>
      <c r="C1530" s="99"/>
      <c r="D1530" s="99"/>
      <c r="E1530" s="99"/>
      <c r="F1530" s="87" t="s">
        <v>420</v>
      </c>
      <c r="G1530" s="86">
        <f>SUM(G9:G1529)</f>
        <v>321153.25510204083</v>
      </c>
      <c r="H1530" s="86">
        <f>SUM(H9:H1529)</f>
        <v>253510</v>
      </c>
      <c r="I1530" s="86">
        <f>SUM(I9:I1529)</f>
        <v>63102.495999999999</v>
      </c>
    </row>
    <row r="1531" spans="1:9" ht="15">
      <c r="A1531" s="216"/>
      <c r="B1531" s="216"/>
      <c r="C1531" s="216"/>
      <c r="D1531" s="216"/>
      <c r="E1531" s="216"/>
      <c r="F1531" s="216"/>
      <c r="G1531" s="664"/>
      <c r="H1531" s="184"/>
      <c r="I1531" s="666"/>
    </row>
    <row r="1532" spans="1:9" ht="15">
      <c r="A1532" s="217" t="s">
        <v>410</v>
      </c>
      <c r="B1532" s="217"/>
      <c r="C1532" s="216"/>
      <c r="D1532" s="216"/>
      <c r="E1532" s="216"/>
      <c r="F1532" s="216"/>
      <c r="G1532" s="664"/>
      <c r="H1532" s="184"/>
      <c r="I1532" s="666"/>
    </row>
    <row r="1533" spans="1:9" ht="15">
      <c r="A1533" s="217"/>
      <c r="B1533" s="217"/>
      <c r="C1533" s="216"/>
      <c r="D1533" s="216"/>
      <c r="E1533" s="216"/>
      <c r="F1533" s="216"/>
      <c r="G1533" s="664"/>
      <c r="H1533" s="184"/>
      <c r="I1533" s="666"/>
    </row>
    <row r="1534" spans="1:9">
      <c r="A1534" s="213"/>
      <c r="B1534" s="213"/>
      <c r="C1534" s="213"/>
      <c r="D1534" s="213"/>
      <c r="E1534" s="213"/>
      <c r="F1534" s="213"/>
      <c r="G1534" s="665"/>
      <c r="H1534" s="213"/>
      <c r="I1534" s="665"/>
    </row>
    <row r="1535" spans="1:9" ht="15">
      <c r="A1535" s="190" t="s">
        <v>107</v>
      </c>
      <c r="B1535" s="190"/>
      <c r="C1535" s="184"/>
      <c r="D1535" s="184"/>
      <c r="E1535" s="184"/>
      <c r="F1535" s="184"/>
      <c r="G1535" s="666"/>
      <c r="H1535" s="184"/>
      <c r="I1535" s="666"/>
    </row>
    <row r="1536" spans="1:9" ht="15">
      <c r="A1536" s="184"/>
      <c r="B1536" s="184"/>
      <c r="C1536" s="184"/>
      <c r="D1536" s="184"/>
      <c r="E1536" s="184"/>
      <c r="F1536" s="184"/>
      <c r="G1536" s="666"/>
      <c r="H1536" s="184"/>
      <c r="I1536" s="666"/>
    </row>
    <row r="1537" spans="1:9" ht="15">
      <c r="A1537" s="184"/>
      <c r="B1537" s="184"/>
      <c r="C1537" s="184"/>
      <c r="D1537" s="184"/>
      <c r="E1537" s="188"/>
      <c r="F1537" s="188"/>
      <c r="G1537" s="667"/>
      <c r="H1537" s="184"/>
      <c r="I1537" s="666"/>
    </row>
    <row r="1538" spans="1:9" ht="15">
      <c r="A1538" s="190"/>
      <c r="B1538" s="190"/>
      <c r="C1538" s="190" t="s">
        <v>374</v>
      </c>
      <c r="D1538" s="190"/>
      <c r="E1538" s="190"/>
      <c r="F1538" s="190"/>
      <c r="G1538" s="664"/>
      <c r="H1538" s="184"/>
      <c r="I1538" s="666"/>
    </row>
    <row r="1539" spans="1:9" ht="15">
      <c r="A1539" s="184"/>
      <c r="B1539" s="184"/>
      <c r="C1539" s="184" t="s">
        <v>373</v>
      </c>
      <c r="D1539" s="184"/>
      <c r="E1539" s="184"/>
      <c r="F1539" s="184"/>
      <c r="G1539" s="666"/>
      <c r="H1539" s="184"/>
      <c r="I1539" s="666"/>
    </row>
    <row r="1540" spans="1:9">
      <c r="A1540" s="192"/>
      <c r="B1540" s="192"/>
      <c r="C1540" s="192" t="s">
        <v>139</v>
      </c>
      <c r="D1540" s="192"/>
      <c r="E1540" s="192"/>
      <c r="F1540" s="192"/>
      <c r="G1540" s="668"/>
    </row>
  </sheetData>
  <mergeCells count="2">
    <mergeCell ref="I1:J1"/>
    <mergeCell ref="I2:J2"/>
  </mergeCells>
  <printOptions gridLines="1"/>
  <pageMargins left="0.25" right="0.25" top="0.75" bottom="0.75" header="0.3" footer="0.3"/>
  <pageSetup scale="83" fitToHeight="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46"/>
  <sheetViews>
    <sheetView view="pageBreakPreview" topLeftCell="A16" zoomScale="80" zoomScaleSheetLayoutView="80" workbookViewId="0">
      <selection activeCell="B11" sqref="B11:I1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351</v>
      </c>
      <c r="B1" s="77"/>
      <c r="C1" s="77"/>
      <c r="D1" s="77"/>
      <c r="E1" s="77"/>
      <c r="F1" s="77"/>
      <c r="G1" s="857" t="s">
        <v>109</v>
      </c>
      <c r="H1" s="857"/>
      <c r="I1" s="282"/>
    </row>
    <row r="2" spans="1:9" ht="15">
      <c r="A2" s="76" t="s">
        <v>140</v>
      </c>
      <c r="B2" s="77"/>
      <c r="C2" s="77"/>
      <c r="D2" s="77"/>
      <c r="E2" s="77"/>
      <c r="F2" s="77"/>
      <c r="G2" s="855" t="str">
        <f>'ფორმა N1'!L2</f>
        <v>01.01.20-31.12.20</v>
      </c>
      <c r="H2" s="855"/>
      <c r="I2" s="76"/>
    </row>
    <row r="3" spans="1:9" ht="15">
      <c r="A3" s="76"/>
      <c r="B3" s="76"/>
      <c r="C3" s="76"/>
      <c r="D3" s="76"/>
      <c r="E3" s="76"/>
      <c r="F3" s="76"/>
      <c r="G3" s="162"/>
      <c r="H3" s="162"/>
      <c r="I3" s="282"/>
    </row>
    <row r="4" spans="1:9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346" t="str">
        <f>'ფორმა N1'!A5</f>
        <v>მპგ "ერთიანი საქართველო-დემოკრატიული მოძრაობა "</v>
      </c>
      <c r="B5" s="80"/>
      <c r="C5" s="80"/>
      <c r="D5" s="80"/>
      <c r="E5" s="80"/>
      <c r="F5" s="80"/>
      <c r="G5" s="81"/>
      <c r="H5" s="81"/>
      <c r="I5" s="282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161"/>
      <c r="B7" s="161"/>
      <c r="C7" s="248"/>
      <c r="D7" s="161"/>
      <c r="E7" s="161"/>
      <c r="F7" s="161"/>
      <c r="G7" s="78"/>
      <c r="H7" s="78"/>
      <c r="I7" s="76"/>
    </row>
    <row r="8" spans="1:9" ht="45">
      <c r="A8" s="278" t="s">
        <v>64</v>
      </c>
      <c r="B8" s="79" t="s">
        <v>325</v>
      </c>
      <c r="C8" s="90" t="s">
        <v>326</v>
      </c>
      <c r="D8" s="90" t="s">
        <v>226</v>
      </c>
      <c r="E8" s="90" t="s">
        <v>329</v>
      </c>
      <c r="F8" s="90" t="s">
        <v>328</v>
      </c>
      <c r="G8" s="90" t="s">
        <v>370</v>
      </c>
      <c r="H8" s="79" t="s">
        <v>10</v>
      </c>
      <c r="I8" s="79" t="s">
        <v>9</v>
      </c>
    </row>
    <row r="9" spans="1:9">
      <c r="A9" s="279"/>
      <c r="B9" s="363" t="s">
        <v>551</v>
      </c>
      <c r="C9" s="364" t="s">
        <v>552</v>
      </c>
      <c r="D9" s="365" t="s">
        <v>553</v>
      </c>
      <c r="E9" s="363" t="s">
        <v>554</v>
      </c>
      <c r="F9" s="363" t="s">
        <v>555</v>
      </c>
      <c r="G9" s="364">
        <v>5</v>
      </c>
      <c r="H9" s="364">
        <v>1182.3</v>
      </c>
      <c r="I9" s="364">
        <v>10000</v>
      </c>
    </row>
    <row r="10" spans="1:9">
      <c r="A10" s="279"/>
      <c r="B10" s="363" t="s">
        <v>556</v>
      </c>
      <c r="C10" s="363" t="s">
        <v>557</v>
      </c>
      <c r="D10" s="365" t="s">
        <v>558</v>
      </c>
      <c r="E10" s="363" t="s">
        <v>554</v>
      </c>
      <c r="F10" s="363" t="s">
        <v>555</v>
      </c>
      <c r="G10" s="364">
        <v>5</v>
      </c>
      <c r="H10" s="364">
        <v>1182.31</v>
      </c>
      <c r="I10" s="364"/>
    </row>
    <row r="11" spans="1:9">
      <c r="A11" s="279"/>
      <c r="B11" s="367"/>
      <c r="C11" s="367"/>
      <c r="D11" s="368"/>
      <c r="E11" s="367"/>
      <c r="F11" s="366"/>
      <c r="G11" s="364"/>
      <c r="H11" s="364"/>
      <c r="I11" s="364"/>
    </row>
    <row r="12" spans="1:9" ht="15">
      <c r="A12" s="279"/>
      <c r="B12" s="280"/>
      <c r="C12" s="87"/>
      <c r="D12" s="87"/>
      <c r="E12" s="87"/>
      <c r="F12" s="87"/>
      <c r="G12" s="87"/>
      <c r="H12" s="4"/>
      <c r="I12" s="4"/>
    </row>
    <row r="13" spans="1:9" ht="15">
      <c r="A13" s="279"/>
      <c r="B13" s="280"/>
      <c r="C13" s="87"/>
      <c r="D13" s="87"/>
      <c r="E13" s="87"/>
      <c r="F13" s="87"/>
      <c r="G13" s="87"/>
      <c r="H13" s="4"/>
      <c r="I13" s="4"/>
    </row>
    <row r="14" spans="1:9" ht="15">
      <c r="A14" s="279"/>
      <c r="B14" s="280"/>
      <c r="C14" s="87"/>
      <c r="D14" s="87"/>
      <c r="E14" s="87"/>
      <c r="F14" s="87"/>
      <c r="G14" s="87"/>
      <c r="H14" s="4"/>
      <c r="I14" s="4"/>
    </row>
    <row r="15" spans="1:9" ht="15">
      <c r="A15" s="279"/>
      <c r="B15" s="280"/>
      <c r="C15" s="87"/>
      <c r="D15" s="87"/>
      <c r="E15" s="87"/>
      <c r="F15" s="87"/>
      <c r="G15" s="87"/>
      <c r="H15" s="4"/>
      <c r="I15" s="4"/>
    </row>
    <row r="16" spans="1:9" ht="15">
      <c r="A16" s="279"/>
      <c r="B16" s="280"/>
      <c r="C16" s="87"/>
      <c r="D16" s="87"/>
      <c r="E16" s="87"/>
      <c r="F16" s="87"/>
      <c r="G16" s="87"/>
      <c r="H16" s="4"/>
      <c r="I16" s="4"/>
    </row>
    <row r="17" spans="1:9" ht="15">
      <c r="A17" s="279"/>
      <c r="B17" s="280"/>
      <c r="C17" s="87"/>
      <c r="D17" s="87"/>
      <c r="E17" s="87"/>
      <c r="F17" s="87"/>
      <c r="G17" s="87"/>
      <c r="H17" s="4"/>
      <c r="I17" s="4"/>
    </row>
    <row r="18" spans="1:9" ht="15">
      <c r="A18" s="279"/>
      <c r="B18" s="280"/>
      <c r="C18" s="87"/>
      <c r="D18" s="87"/>
      <c r="E18" s="87"/>
      <c r="F18" s="87"/>
      <c r="G18" s="87"/>
      <c r="H18" s="4"/>
      <c r="I18" s="4"/>
    </row>
    <row r="19" spans="1:9" ht="15">
      <c r="A19" s="279"/>
      <c r="B19" s="280"/>
      <c r="C19" s="87"/>
      <c r="D19" s="87"/>
      <c r="E19" s="87"/>
      <c r="F19" s="87"/>
      <c r="G19" s="87"/>
      <c r="H19" s="4"/>
      <c r="I19" s="4"/>
    </row>
    <row r="20" spans="1:9" ht="15">
      <c r="A20" s="279"/>
      <c r="B20" s="280"/>
      <c r="C20" s="87"/>
      <c r="D20" s="87"/>
      <c r="E20" s="87"/>
      <c r="F20" s="87"/>
      <c r="G20" s="87"/>
      <c r="H20" s="4"/>
      <c r="I20" s="4"/>
    </row>
    <row r="21" spans="1:9" ht="15">
      <c r="A21" s="279"/>
      <c r="B21" s="280"/>
      <c r="C21" s="87"/>
      <c r="D21" s="87"/>
      <c r="E21" s="87"/>
      <c r="F21" s="87"/>
      <c r="G21" s="87"/>
      <c r="H21" s="4"/>
      <c r="I21" s="4"/>
    </row>
    <row r="22" spans="1:9" ht="15">
      <c r="A22" s="279"/>
      <c r="B22" s="280"/>
      <c r="C22" s="87"/>
      <c r="D22" s="87"/>
      <c r="E22" s="87"/>
      <c r="F22" s="87"/>
      <c r="G22" s="87"/>
      <c r="H22" s="4"/>
      <c r="I22" s="4"/>
    </row>
    <row r="23" spans="1:9" ht="15">
      <c r="A23" s="279"/>
      <c r="B23" s="280"/>
      <c r="C23" s="87"/>
      <c r="D23" s="87"/>
      <c r="E23" s="87"/>
      <c r="F23" s="87"/>
      <c r="G23" s="87"/>
      <c r="H23" s="4"/>
      <c r="I23" s="4"/>
    </row>
    <row r="24" spans="1:9" ht="15">
      <c r="A24" s="279"/>
      <c r="B24" s="280"/>
      <c r="C24" s="87"/>
      <c r="D24" s="87"/>
      <c r="E24" s="87"/>
      <c r="F24" s="87"/>
      <c r="G24" s="87"/>
      <c r="H24" s="4"/>
      <c r="I24" s="4"/>
    </row>
    <row r="25" spans="1:9" ht="15">
      <c r="A25" s="279"/>
      <c r="B25" s="280"/>
      <c r="C25" s="87"/>
      <c r="D25" s="87"/>
      <c r="E25" s="87"/>
      <c r="F25" s="87"/>
      <c r="G25" s="87"/>
      <c r="H25" s="4"/>
      <c r="I25" s="4"/>
    </row>
    <row r="26" spans="1:9" ht="15">
      <c r="A26" s="279"/>
      <c r="B26" s="280"/>
      <c r="C26" s="87"/>
      <c r="D26" s="87"/>
      <c r="E26" s="87"/>
      <c r="F26" s="87"/>
      <c r="G26" s="87"/>
      <c r="H26" s="4"/>
      <c r="I26" s="4"/>
    </row>
    <row r="27" spans="1:9" ht="15">
      <c r="A27" s="279"/>
      <c r="B27" s="280"/>
      <c r="C27" s="87"/>
      <c r="D27" s="87"/>
      <c r="E27" s="87"/>
      <c r="F27" s="87"/>
      <c r="G27" s="87"/>
      <c r="H27" s="4"/>
      <c r="I27" s="4"/>
    </row>
    <row r="28" spans="1:9" ht="15">
      <c r="A28" s="279"/>
      <c r="B28" s="280"/>
      <c r="C28" s="87"/>
      <c r="D28" s="87"/>
      <c r="E28" s="87"/>
      <c r="F28" s="87"/>
      <c r="G28" s="87"/>
      <c r="H28" s="4"/>
      <c r="I28" s="4"/>
    </row>
    <row r="29" spans="1:9" ht="15">
      <c r="A29" s="279"/>
      <c r="B29" s="280"/>
      <c r="C29" s="87"/>
      <c r="D29" s="87"/>
      <c r="E29" s="87"/>
      <c r="F29" s="87"/>
      <c r="G29" s="87"/>
      <c r="H29" s="4"/>
      <c r="I29" s="4"/>
    </row>
    <row r="30" spans="1:9" ht="15">
      <c r="A30" s="279"/>
      <c r="B30" s="280"/>
      <c r="C30" s="87"/>
      <c r="D30" s="87"/>
      <c r="E30" s="87"/>
      <c r="F30" s="87"/>
      <c r="G30" s="87"/>
      <c r="H30" s="4"/>
      <c r="I30" s="4"/>
    </row>
    <row r="31" spans="1:9" ht="15">
      <c r="A31" s="279"/>
      <c r="B31" s="280"/>
      <c r="C31" s="87"/>
      <c r="D31" s="87"/>
      <c r="E31" s="87"/>
      <c r="F31" s="87"/>
      <c r="G31" s="87"/>
      <c r="H31" s="4"/>
      <c r="I31" s="4"/>
    </row>
    <row r="32" spans="1:9" ht="15">
      <c r="A32" s="279"/>
      <c r="B32" s="280"/>
      <c r="C32" s="87"/>
      <c r="D32" s="87"/>
      <c r="E32" s="87"/>
      <c r="F32" s="87"/>
      <c r="G32" s="87"/>
      <c r="H32" s="4"/>
      <c r="I32" s="4"/>
    </row>
    <row r="33" spans="1:9" ht="15">
      <c r="A33" s="279"/>
      <c r="B33" s="280"/>
      <c r="C33" s="87"/>
      <c r="D33" s="87"/>
      <c r="E33" s="87"/>
      <c r="F33" s="87"/>
      <c r="G33" s="87"/>
      <c r="H33" s="4"/>
      <c r="I33" s="4"/>
    </row>
    <row r="34" spans="1:9" ht="15">
      <c r="A34" s="279"/>
      <c r="B34" s="281"/>
      <c r="C34" s="99"/>
      <c r="D34" s="99"/>
      <c r="E34" s="99"/>
      <c r="F34" s="99"/>
      <c r="G34" s="99" t="s">
        <v>324</v>
      </c>
      <c r="H34" s="86">
        <f>SUM(H9:H33)</f>
        <v>2364.6099999999997</v>
      </c>
      <c r="I34" s="86">
        <f>SUM(I9:I33)</f>
        <v>10000</v>
      </c>
    </row>
    <row r="35" spans="1:9" ht="15">
      <c r="A35" s="216"/>
      <c r="B35" s="216"/>
      <c r="C35" s="216"/>
      <c r="D35" s="216"/>
      <c r="E35" s="216"/>
      <c r="F35" s="216"/>
      <c r="G35" s="184"/>
      <c r="H35" s="184"/>
      <c r="I35" s="189"/>
    </row>
    <row r="36" spans="1:9" ht="15">
      <c r="A36" s="217" t="s">
        <v>335</v>
      </c>
      <c r="B36" s="216"/>
      <c r="C36" s="216"/>
      <c r="D36" s="216"/>
      <c r="E36" s="216"/>
      <c r="F36" s="216"/>
      <c r="G36" s="184"/>
      <c r="H36" s="184"/>
      <c r="I36" s="189"/>
    </row>
    <row r="37" spans="1:9" ht="15">
      <c r="A37" s="217" t="s">
        <v>338</v>
      </c>
      <c r="B37" s="216"/>
      <c r="C37" s="216"/>
      <c r="D37" s="216"/>
      <c r="E37" s="216"/>
      <c r="F37" s="216"/>
      <c r="G37" s="184"/>
      <c r="H37" s="184"/>
      <c r="I37" s="189"/>
    </row>
    <row r="38" spans="1:9" ht="15">
      <c r="A38" s="217"/>
      <c r="B38" s="184"/>
      <c r="C38" s="184"/>
      <c r="D38" s="184"/>
      <c r="E38" s="184"/>
      <c r="F38" s="184"/>
      <c r="G38" s="184"/>
      <c r="H38" s="184"/>
      <c r="I38" s="189"/>
    </row>
    <row r="39" spans="1:9" ht="15">
      <c r="A39" s="217"/>
      <c r="B39" s="184"/>
      <c r="C39" s="184"/>
      <c r="D39" s="184"/>
      <c r="E39" s="184"/>
      <c r="G39" s="184"/>
      <c r="H39" s="184"/>
      <c r="I39" s="189"/>
    </row>
    <row r="40" spans="1:9">
      <c r="A40" s="213"/>
      <c r="B40" s="213"/>
      <c r="C40" s="213"/>
      <c r="D40" s="213"/>
      <c r="E40" s="213"/>
      <c r="F40" s="213"/>
      <c r="G40" s="213"/>
      <c r="H40" s="213"/>
      <c r="I40" s="189"/>
    </row>
    <row r="41" spans="1:9" ht="15">
      <c r="A41" s="190" t="s">
        <v>107</v>
      </c>
      <c r="B41" s="184"/>
      <c r="C41" s="184"/>
      <c r="D41" s="184"/>
      <c r="E41" s="184"/>
      <c r="F41" s="184"/>
      <c r="G41" s="184"/>
      <c r="H41" s="184"/>
      <c r="I41" s="189"/>
    </row>
    <row r="42" spans="1:9" ht="15">
      <c r="A42" s="184"/>
      <c r="B42" s="184"/>
      <c r="C42" s="184"/>
      <c r="D42" s="184"/>
      <c r="E42" s="184"/>
      <c r="F42" s="184"/>
      <c r="G42" s="184"/>
      <c r="H42" s="184"/>
      <c r="I42" s="189"/>
    </row>
    <row r="43" spans="1:9" ht="15">
      <c r="A43" s="184"/>
      <c r="B43" s="184"/>
      <c r="C43" s="184"/>
      <c r="D43" s="184"/>
      <c r="E43" s="184"/>
      <c r="F43" s="184"/>
      <c r="G43" s="184"/>
      <c r="H43" s="191"/>
      <c r="I43" s="189"/>
    </row>
    <row r="44" spans="1:9" ht="15">
      <c r="A44" s="190"/>
      <c r="B44" s="190" t="s">
        <v>265</v>
      </c>
      <c r="C44" s="190"/>
      <c r="D44" s="190"/>
      <c r="E44" s="190"/>
      <c r="F44" s="190"/>
      <c r="G44" s="184"/>
      <c r="H44" s="191"/>
      <c r="I44" s="189"/>
    </row>
    <row r="45" spans="1:9" ht="15">
      <c r="A45" s="184"/>
      <c r="B45" s="184" t="s">
        <v>264</v>
      </c>
      <c r="C45" s="184"/>
      <c r="D45" s="184"/>
      <c r="E45" s="184"/>
      <c r="F45" s="184"/>
      <c r="G45" s="184"/>
      <c r="H45" s="191"/>
      <c r="I45" s="189"/>
    </row>
    <row r="46" spans="1:9">
      <c r="A46" s="192"/>
      <c r="B46" s="192" t="s">
        <v>139</v>
      </c>
      <c r="C46" s="192"/>
      <c r="D46" s="192"/>
      <c r="E46" s="192"/>
      <c r="F46" s="192"/>
      <c r="G46" s="185"/>
      <c r="H46" s="185"/>
      <c r="I46" s="185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5" customWidth="1"/>
    <col min="2" max="2" width="13.140625" style="185" customWidth="1"/>
    <col min="3" max="3" width="15.140625" style="185" customWidth="1"/>
    <col min="4" max="4" width="18" style="185" customWidth="1"/>
    <col min="5" max="5" width="20.5703125" style="185" customWidth="1"/>
    <col min="6" max="6" width="21.28515625" style="185" customWidth="1"/>
    <col min="7" max="7" width="15.140625" style="185" customWidth="1"/>
    <col min="8" max="8" width="15.5703125" style="185" customWidth="1"/>
    <col min="9" max="9" width="13.42578125" style="185" customWidth="1"/>
    <col min="10" max="10" width="0" style="185" hidden="1" customWidth="1"/>
    <col min="11" max="16384" width="9.140625" style="185"/>
  </cols>
  <sheetData>
    <row r="1" spans="1:10" ht="15">
      <c r="A1" s="74" t="s">
        <v>427</v>
      </c>
      <c r="B1" s="74"/>
      <c r="C1" s="77"/>
      <c r="D1" s="77"/>
      <c r="E1" s="77"/>
      <c r="F1" s="77"/>
      <c r="G1" s="857" t="s">
        <v>109</v>
      </c>
      <c r="H1" s="857"/>
    </row>
    <row r="2" spans="1:10" ht="15">
      <c r="A2" s="76" t="s">
        <v>140</v>
      </c>
      <c r="B2" s="74"/>
      <c r="C2" s="77"/>
      <c r="D2" s="77"/>
      <c r="E2" s="77"/>
      <c r="F2" s="77"/>
      <c r="G2" s="855" t="str">
        <f>'ფორმა N1'!L2</f>
        <v>01.01.20-31.12.20</v>
      </c>
      <c r="H2" s="855"/>
    </row>
    <row r="3" spans="1:10" ht="15">
      <c r="A3" s="76"/>
      <c r="B3" s="76"/>
      <c r="C3" s="76"/>
      <c r="D3" s="76"/>
      <c r="E3" s="76"/>
      <c r="F3" s="76"/>
      <c r="G3" s="205"/>
      <c r="H3" s="205"/>
    </row>
    <row r="4" spans="1:10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</row>
    <row r="5" spans="1:10" ht="15">
      <c r="A5" s="346" t="str">
        <f>'ფორმა N1'!A5</f>
        <v>მპგ "ერთიანი საქართველო-დემოკრატიული მოძრაობა "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04"/>
      <c r="B7" s="204"/>
      <c r="C7" s="204"/>
      <c r="D7" s="208"/>
      <c r="E7" s="204"/>
      <c r="F7" s="204"/>
      <c r="G7" s="78"/>
      <c r="H7" s="78"/>
    </row>
    <row r="8" spans="1:10" ht="30">
      <c r="A8" s="90" t="s">
        <v>64</v>
      </c>
      <c r="B8" s="90" t="s">
        <v>325</v>
      </c>
      <c r="C8" s="90" t="s">
        <v>326</v>
      </c>
      <c r="D8" s="90" t="s">
        <v>226</v>
      </c>
      <c r="E8" s="90" t="s">
        <v>334</v>
      </c>
      <c r="F8" s="90" t="s">
        <v>327</v>
      </c>
      <c r="G8" s="79" t="s">
        <v>10</v>
      </c>
      <c r="H8" s="79" t="s">
        <v>9</v>
      </c>
      <c r="J8" s="218" t="s">
        <v>333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18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332</v>
      </c>
      <c r="G34" s="86">
        <f>SUM(G9:G33)</f>
        <v>0</v>
      </c>
      <c r="H34" s="86">
        <f>SUM(H9:H33)</f>
        <v>0</v>
      </c>
    </row>
    <row r="35" spans="1:9" ht="15">
      <c r="A35" s="216"/>
      <c r="B35" s="216"/>
      <c r="C35" s="216"/>
      <c r="D35" s="216"/>
      <c r="E35" s="216"/>
      <c r="F35" s="216"/>
      <c r="G35" s="216"/>
      <c r="H35" s="184"/>
      <c r="I35" s="184"/>
    </row>
    <row r="36" spans="1:9" ht="15">
      <c r="A36" s="217" t="s">
        <v>380</v>
      </c>
      <c r="B36" s="217"/>
      <c r="C36" s="216"/>
      <c r="D36" s="216"/>
      <c r="E36" s="216"/>
      <c r="F36" s="216"/>
      <c r="G36" s="216"/>
      <c r="H36" s="184"/>
      <c r="I36" s="184"/>
    </row>
    <row r="37" spans="1:9" ht="15">
      <c r="A37" s="217" t="s">
        <v>331</v>
      </c>
      <c r="B37" s="217"/>
      <c r="C37" s="216"/>
      <c r="D37" s="216"/>
      <c r="E37" s="216"/>
      <c r="F37" s="216"/>
      <c r="G37" s="216"/>
      <c r="H37" s="184"/>
      <c r="I37" s="184"/>
    </row>
    <row r="38" spans="1:9" ht="15">
      <c r="A38" s="217"/>
      <c r="B38" s="217"/>
      <c r="C38" s="184"/>
      <c r="D38" s="184"/>
      <c r="E38" s="184"/>
      <c r="F38" s="184"/>
      <c r="G38" s="184"/>
      <c r="H38" s="184"/>
      <c r="I38" s="184"/>
    </row>
    <row r="39" spans="1:9" ht="15">
      <c r="A39" s="217"/>
      <c r="B39" s="217"/>
      <c r="C39" s="184"/>
      <c r="D39" s="184"/>
      <c r="E39" s="184"/>
      <c r="F39" s="184"/>
      <c r="G39" s="184"/>
      <c r="H39" s="184"/>
      <c r="I39" s="184"/>
    </row>
    <row r="40" spans="1:9">
      <c r="A40" s="213"/>
      <c r="B40" s="213"/>
      <c r="C40" s="213"/>
      <c r="D40" s="213"/>
      <c r="E40" s="213"/>
      <c r="F40" s="213"/>
      <c r="G40" s="213"/>
      <c r="H40" s="213"/>
      <c r="I40" s="213"/>
    </row>
    <row r="41" spans="1:9" ht="15">
      <c r="A41" s="190" t="s">
        <v>107</v>
      </c>
      <c r="B41" s="190"/>
      <c r="C41" s="184"/>
      <c r="D41" s="184"/>
      <c r="E41" s="184"/>
      <c r="F41" s="184"/>
      <c r="G41" s="184"/>
      <c r="H41" s="184"/>
      <c r="I41" s="184"/>
    </row>
    <row r="42" spans="1:9" ht="15">
      <c r="A42" s="184"/>
      <c r="B42" s="184"/>
      <c r="C42" s="184"/>
      <c r="D42" s="184"/>
      <c r="E42" s="184"/>
      <c r="F42" s="184"/>
      <c r="G42" s="184"/>
      <c r="H42" s="184"/>
      <c r="I42" s="184"/>
    </row>
    <row r="43" spans="1:9" ht="15">
      <c r="A43" s="184"/>
      <c r="B43" s="184"/>
      <c r="C43" s="184"/>
      <c r="D43" s="184"/>
      <c r="E43" s="184"/>
      <c r="F43" s="184"/>
      <c r="G43" s="184"/>
      <c r="H43" s="184"/>
      <c r="I43" s="191"/>
    </row>
    <row r="44" spans="1:9" ht="15">
      <c r="A44" s="190"/>
      <c r="B44" s="190"/>
      <c r="C44" s="190" t="s">
        <v>399</v>
      </c>
      <c r="D44" s="190"/>
      <c r="E44" s="216"/>
      <c r="F44" s="190"/>
      <c r="G44" s="190"/>
      <c r="H44" s="184"/>
      <c r="I44" s="191"/>
    </row>
    <row r="45" spans="1:9" ht="15">
      <c r="A45" s="184"/>
      <c r="B45" s="184"/>
      <c r="C45" s="184" t="s">
        <v>264</v>
      </c>
      <c r="D45" s="184"/>
      <c r="E45" s="184"/>
      <c r="F45" s="184"/>
      <c r="G45" s="184"/>
      <c r="H45" s="184"/>
      <c r="I45" s="191"/>
    </row>
    <row r="46" spans="1:9">
      <c r="A46" s="192"/>
      <c r="B46" s="192"/>
      <c r="C46" s="192" t="s">
        <v>139</v>
      </c>
      <c r="D46" s="192"/>
      <c r="E46" s="192"/>
      <c r="F46" s="192"/>
      <c r="G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M48"/>
  <sheetViews>
    <sheetView view="pageBreakPreview" topLeftCell="A12" zoomScale="85" zoomScaleSheetLayoutView="85" workbookViewId="0">
      <selection activeCell="B15" sqref="B15"/>
    </sheetView>
  </sheetViews>
  <sheetFormatPr defaultRowHeight="12.75"/>
  <cols>
    <col min="1" max="1" width="5.42578125" style="185" customWidth="1"/>
    <col min="2" max="2" width="19.140625" style="185" bestFit="1" customWidth="1"/>
    <col min="3" max="3" width="27.5703125" style="185" customWidth="1"/>
    <col min="4" max="4" width="19.28515625" style="185" customWidth="1"/>
    <col min="5" max="5" width="16.85546875" style="185" customWidth="1"/>
    <col min="6" max="6" width="13.140625" style="185" customWidth="1"/>
    <col min="7" max="7" width="17" style="185" customWidth="1"/>
    <col min="8" max="8" width="13.7109375" style="185" customWidth="1"/>
    <col min="9" max="9" width="19.42578125" style="185" bestFit="1" customWidth="1"/>
    <col min="10" max="10" width="18.5703125" style="185" bestFit="1" customWidth="1"/>
    <col min="11" max="11" width="16.7109375" style="185" customWidth="1"/>
    <col min="12" max="12" width="17.7109375" style="185" customWidth="1"/>
    <col min="13" max="13" width="12.85546875" style="185" customWidth="1"/>
    <col min="14" max="16384" width="9.140625" style="185"/>
  </cols>
  <sheetData>
    <row r="2" spans="1:13" ht="15">
      <c r="A2" s="862" t="s">
        <v>472</v>
      </c>
      <c r="B2" s="862"/>
      <c r="C2" s="862"/>
      <c r="D2" s="862"/>
      <c r="E2" s="862"/>
      <c r="F2" s="285"/>
      <c r="G2" s="77"/>
      <c r="H2" s="77"/>
      <c r="I2" s="77"/>
      <c r="J2" s="77"/>
      <c r="K2" s="286"/>
      <c r="L2" s="287"/>
      <c r="M2" s="287" t="s">
        <v>109</v>
      </c>
    </row>
    <row r="3" spans="1:13" ht="15">
      <c r="A3" s="76" t="s">
        <v>140</v>
      </c>
      <c r="B3" s="76"/>
      <c r="C3" s="74"/>
      <c r="D3" s="77"/>
      <c r="E3" s="77"/>
      <c r="F3" s="77"/>
      <c r="G3" s="77"/>
      <c r="H3" s="77"/>
      <c r="I3" s="77"/>
      <c r="J3" s="77"/>
      <c r="K3" s="286"/>
      <c r="L3" s="855" t="str">
        <f>'ფორმა N1'!L2</f>
        <v>01.01.20-31.12.20</v>
      </c>
      <c r="M3" s="855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286"/>
      <c r="L4" s="286"/>
      <c r="M4" s="286"/>
    </row>
    <row r="5" spans="1:13" ht="15">
      <c r="A5" s="77" t="s">
        <v>268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346" t="str">
        <f>'ფორმა N1'!A5</f>
        <v>მპგ "ერთიანი საქართველო-დემოკრატიული მოძრაობა "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>
      <c r="A8" s="283"/>
      <c r="B8" s="295"/>
      <c r="C8" s="283"/>
      <c r="D8" s="283"/>
      <c r="E8" s="283"/>
      <c r="F8" s="283"/>
      <c r="G8" s="283"/>
      <c r="H8" s="283"/>
      <c r="I8" s="283"/>
      <c r="J8" s="283"/>
      <c r="K8" s="78"/>
      <c r="L8" s="78"/>
      <c r="M8" s="78"/>
    </row>
    <row r="9" spans="1:13" ht="45">
      <c r="A9" s="90" t="s">
        <v>64</v>
      </c>
      <c r="B9" s="90" t="s">
        <v>478</v>
      </c>
      <c r="C9" s="90" t="s">
        <v>443</v>
      </c>
      <c r="D9" s="90" t="s">
        <v>444</v>
      </c>
      <c r="E9" s="90" t="s">
        <v>445</v>
      </c>
      <c r="F9" s="90" t="s">
        <v>446</v>
      </c>
      <c r="G9" s="90" t="s">
        <v>447</v>
      </c>
      <c r="H9" s="90" t="s">
        <v>448</v>
      </c>
      <c r="I9" s="90" t="s">
        <v>449</v>
      </c>
      <c r="J9" s="90" t="s">
        <v>450</v>
      </c>
      <c r="K9" s="90" t="s">
        <v>451</v>
      </c>
      <c r="L9" s="90" t="s">
        <v>452</v>
      </c>
      <c r="M9" s="90" t="s">
        <v>310</v>
      </c>
    </row>
    <row r="10" spans="1:13" ht="15">
      <c r="A10" s="98">
        <v>1</v>
      </c>
      <c r="B10" s="98"/>
      <c r="C10" s="636" t="s">
        <v>3778</v>
      </c>
      <c r="D10" s="98" t="s">
        <v>3779</v>
      </c>
      <c r="E10" s="637">
        <v>404935424</v>
      </c>
      <c r="F10" s="638" t="s">
        <v>3780</v>
      </c>
      <c r="G10" s="98"/>
      <c r="H10" s="639">
        <v>12.5</v>
      </c>
      <c r="I10" s="98"/>
      <c r="J10" s="637" t="s">
        <v>3781</v>
      </c>
      <c r="K10" s="4">
        <v>13</v>
      </c>
      <c r="L10" s="4">
        <v>162.5</v>
      </c>
      <c r="M10" s="98"/>
    </row>
    <row r="11" spans="1:13" ht="15">
      <c r="A11" s="98">
        <v>2</v>
      </c>
      <c r="B11" s="98"/>
      <c r="C11" s="637" t="s">
        <v>3782</v>
      </c>
      <c r="D11" s="98" t="s">
        <v>3779</v>
      </c>
      <c r="E11" s="637">
        <v>404935424</v>
      </c>
      <c r="F11" s="638" t="s">
        <v>3780</v>
      </c>
      <c r="G11" s="98"/>
      <c r="H11" s="487">
        <v>55</v>
      </c>
      <c r="I11" s="98"/>
      <c r="J11" s="637" t="s">
        <v>3781</v>
      </c>
      <c r="K11" s="4">
        <v>13</v>
      </c>
      <c r="L11" s="4">
        <f>K11*H11</f>
        <v>715</v>
      </c>
      <c r="M11" s="98"/>
    </row>
    <row r="12" spans="1:13" ht="15">
      <c r="A12" s="98">
        <v>3</v>
      </c>
      <c r="B12" s="98"/>
      <c r="C12" s="637" t="s">
        <v>3783</v>
      </c>
      <c r="D12" s="98" t="s">
        <v>3779</v>
      </c>
      <c r="E12" s="637">
        <v>404935424</v>
      </c>
      <c r="F12" s="638" t="s">
        <v>3780</v>
      </c>
      <c r="G12" s="87"/>
      <c r="H12" s="641">
        <v>21.5</v>
      </c>
      <c r="I12" s="87"/>
      <c r="J12" s="637" t="s">
        <v>3781</v>
      </c>
      <c r="K12" s="4">
        <v>16</v>
      </c>
      <c r="L12" s="4">
        <v>344</v>
      </c>
      <c r="M12" s="87"/>
    </row>
    <row r="13" spans="1:13" ht="15">
      <c r="A13" s="98">
        <v>4</v>
      </c>
      <c r="B13" s="299"/>
      <c r="C13" s="271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>
      <c r="A14" s="98">
        <v>5</v>
      </c>
      <c r="B14" s="299"/>
      <c r="C14" s="271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>
      <c r="A15" s="98">
        <v>6</v>
      </c>
      <c r="B15" s="299"/>
      <c r="C15" s="271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>
      <c r="A16" s="98">
        <v>7</v>
      </c>
      <c r="B16" s="299"/>
      <c r="C16" s="271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>
      <c r="A17" s="98">
        <v>8</v>
      </c>
      <c r="B17" s="299"/>
      <c r="C17" s="271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>
      <c r="A18" s="98">
        <v>9</v>
      </c>
      <c r="B18" s="299"/>
      <c r="C18" s="271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>
      <c r="A19" s="98">
        <v>10</v>
      </c>
      <c r="B19" s="299"/>
      <c r="C19" s="271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>
      <c r="A20" s="98">
        <v>11</v>
      </c>
      <c r="B20" s="299"/>
      <c r="C20" s="271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>
      <c r="A21" s="98">
        <v>12</v>
      </c>
      <c r="B21" s="299"/>
      <c r="C21" s="271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>
      <c r="A22" s="98">
        <v>13</v>
      </c>
      <c r="B22" s="299"/>
      <c r="C22" s="271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>
      <c r="A23" s="98">
        <v>14</v>
      </c>
      <c r="B23" s="299"/>
      <c r="C23" s="271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>
      <c r="A24" s="98">
        <v>15</v>
      </c>
      <c r="B24" s="299"/>
      <c r="C24" s="271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>
      <c r="A25" s="98">
        <v>16</v>
      </c>
      <c r="B25" s="299"/>
      <c r="C25" s="271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>
      <c r="A26" s="98">
        <v>17</v>
      </c>
      <c r="B26" s="299"/>
      <c r="C26" s="271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>
      <c r="A27" s="98">
        <v>18</v>
      </c>
      <c r="B27" s="299"/>
      <c r="C27" s="271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>
      <c r="A28" s="98">
        <v>19</v>
      </c>
      <c r="B28" s="299"/>
      <c r="C28" s="271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>
      <c r="A29" s="98">
        <v>20</v>
      </c>
      <c r="B29" s="299"/>
      <c r="C29" s="271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>
      <c r="A30" s="98">
        <v>21</v>
      </c>
      <c r="B30" s="299"/>
      <c r="C30" s="271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>
      <c r="A31" s="98">
        <v>22</v>
      </c>
      <c r="B31" s="299"/>
      <c r="C31" s="271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>
      <c r="A32" s="98">
        <v>23</v>
      </c>
      <c r="B32" s="299"/>
      <c r="C32" s="271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>
      <c r="A33" s="98">
        <v>24</v>
      </c>
      <c r="B33" s="299"/>
      <c r="C33" s="271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>
      <c r="A34" s="87" t="s">
        <v>270</v>
      </c>
      <c r="B34" s="300"/>
      <c r="C34" s="271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>
      <c r="A35" s="87"/>
      <c r="B35" s="300"/>
      <c r="C35" s="271"/>
      <c r="D35" s="99"/>
      <c r="E35" s="99"/>
      <c r="F35" s="99"/>
      <c r="G35" s="99"/>
      <c r="H35" s="87"/>
      <c r="I35" s="87"/>
      <c r="J35" s="87"/>
      <c r="K35" s="87" t="s">
        <v>453</v>
      </c>
      <c r="L35" s="86">
        <f>SUM(L10:L34)</f>
        <v>1221.5</v>
      </c>
      <c r="M35" s="87"/>
    </row>
    <row r="36" spans="1:13" ht="15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184"/>
    </row>
    <row r="37" spans="1:13" ht="15">
      <c r="A37" s="217" t="s">
        <v>454</v>
      </c>
      <c r="B37" s="217"/>
      <c r="C37" s="217"/>
      <c r="D37" s="216"/>
      <c r="E37" s="216"/>
      <c r="F37" s="216"/>
      <c r="G37" s="216"/>
      <c r="H37" s="216"/>
      <c r="I37" s="216"/>
      <c r="J37" s="216"/>
      <c r="K37" s="216"/>
      <c r="L37" s="184"/>
    </row>
    <row r="38" spans="1:13" ht="15">
      <c r="A38" s="217" t="s">
        <v>455</v>
      </c>
      <c r="B38" s="217"/>
      <c r="C38" s="217"/>
      <c r="D38" s="216"/>
      <c r="E38" s="216"/>
      <c r="F38" s="216"/>
      <c r="G38" s="216"/>
      <c r="H38" s="216"/>
      <c r="I38" s="216"/>
      <c r="J38" s="216"/>
      <c r="K38" s="216"/>
      <c r="L38" s="184"/>
    </row>
    <row r="39" spans="1:13" ht="15">
      <c r="A39" s="201" t="s">
        <v>456</v>
      </c>
      <c r="B39" s="201"/>
      <c r="C39" s="217"/>
      <c r="D39" s="184"/>
      <c r="E39" s="184"/>
      <c r="F39" s="184"/>
      <c r="G39" s="184"/>
      <c r="H39" s="184"/>
      <c r="I39" s="184"/>
      <c r="J39" s="184"/>
      <c r="K39" s="184"/>
      <c r="L39" s="184"/>
    </row>
    <row r="40" spans="1:13" ht="15">
      <c r="A40" s="201" t="s">
        <v>473</v>
      </c>
      <c r="B40" s="201"/>
      <c r="C40" s="217"/>
      <c r="D40" s="184"/>
      <c r="E40" s="184"/>
      <c r="F40" s="184"/>
      <c r="G40" s="184"/>
      <c r="H40" s="184"/>
      <c r="I40" s="184"/>
      <c r="J40" s="184"/>
      <c r="K40" s="184"/>
      <c r="L40" s="184"/>
    </row>
    <row r="41" spans="1:13" ht="15.75" customHeight="1">
      <c r="A41" s="867" t="s">
        <v>474</v>
      </c>
      <c r="B41" s="867"/>
      <c r="C41" s="867"/>
      <c r="D41" s="867"/>
      <c r="E41" s="867"/>
      <c r="F41" s="867"/>
      <c r="G41" s="867"/>
      <c r="H41" s="867"/>
      <c r="I41" s="867"/>
      <c r="J41" s="867"/>
      <c r="K41" s="867"/>
      <c r="L41" s="867"/>
    </row>
    <row r="42" spans="1:13" ht="15.75" customHeight="1">
      <c r="A42" s="867"/>
      <c r="B42" s="867"/>
      <c r="C42" s="867"/>
      <c r="D42" s="867"/>
      <c r="E42" s="867"/>
      <c r="F42" s="867"/>
      <c r="G42" s="867"/>
      <c r="H42" s="867"/>
      <c r="I42" s="867"/>
      <c r="J42" s="867"/>
      <c r="K42" s="867"/>
      <c r="L42" s="867"/>
    </row>
    <row r="43" spans="1:13">
      <c r="A43" s="213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</row>
    <row r="44" spans="1:13" ht="15">
      <c r="A44" s="863" t="s">
        <v>107</v>
      </c>
      <c r="B44" s="863"/>
      <c r="C44" s="863"/>
      <c r="D44" s="272"/>
      <c r="E44" s="273"/>
      <c r="F44" s="273"/>
      <c r="G44" s="272"/>
      <c r="H44" s="272"/>
      <c r="I44" s="272"/>
      <c r="J44" s="272"/>
      <c r="K44" s="272"/>
      <c r="L44" s="184"/>
    </row>
    <row r="45" spans="1:13" ht="15">
      <c r="A45" s="272"/>
      <c r="B45" s="272"/>
      <c r="C45" s="273"/>
      <c r="D45" s="272"/>
      <c r="E45" s="273"/>
      <c r="F45" s="273"/>
      <c r="G45" s="272"/>
      <c r="H45" s="272"/>
      <c r="I45" s="272"/>
      <c r="J45" s="272"/>
      <c r="K45" s="274"/>
      <c r="L45" s="184"/>
    </row>
    <row r="46" spans="1:13" ht="15" customHeight="1">
      <c r="A46" s="272"/>
      <c r="B46" s="272"/>
      <c r="C46" s="273"/>
      <c r="D46" s="864" t="s">
        <v>262</v>
      </c>
      <c r="E46" s="864"/>
      <c r="F46" s="284"/>
      <c r="G46" s="275"/>
      <c r="H46" s="865" t="s">
        <v>458</v>
      </c>
      <c r="I46" s="865"/>
      <c r="J46" s="865"/>
      <c r="K46" s="276"/>
      <c r="L46" s="184"/>
    </row>
    <row r="47" spans="1:13" ht="15">
      <c r="A47" s="272"/>
      <c r="B47" s="272"/>
      <c r="C47" s="273"/>
      <c r="D47" s="272"/>
      <c r="E47" s="273"/>
      <c r="F47" s="273"/>
      <c r="G47" s="272"/>
      <c r="H47" s="866"/>
      <c r="I47" s="866"/>
      <c r="J47" s="866"/>
      <c r="K47" s="276"/>
      <c r="L47" s="184"/>
    </row>
    <row r="48" spans="1:13" ht="15">
      <c r="A48" s="272"/>
      <c r="B48" s="272"/>
      <c r="C48" s="273"/>
      <c r="D48" s="861" t="s">
        <v>139</v>
      </c>
      <c r="E48" s="861"/>
      <c r="F48" s="284"/>
      <c r="G48" s="275"/>
      <c r="H48" s="272"/>
      <c r="I48" s="272"/>
      <c r="J48" s="272"/>
      <c r="K48" s="272"/>
      <c r="L48" s="184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3:C35 C10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4.2'!Область_печати</vt:lpstr>
      <vt:lpstr>'ფორმა 4.4'!Область_печати</vt:lpstr>
      <vt:lpstr>'ფორმა 4.5'!Область_печати</vt:lpstr>
      <vt:lpstr>'ფორმა 5.2'!Область_печати</vt:lpstr>
      <vt:lpstr>'ფორმა 5.4'!Область_печати</vt:lpstr>
      <vt:lpstr>'ფორმა 5.5'!Область_печати</vt:lpstr>
      <vt:lpstr>'ფორმა 9.1'!Область_печати</vt:lpstr>
      <vt:lpstr>'ფორმა 9.2'!Область_печати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N2'!Область_печати</vt:lpstr>
      <vt:lpstr>'ფორმა N3'!Область_печати</vt:lpstr>
      <vt:lpstr>'ფორმა N4'!Область_печати</vt:lpstr>
      <vt:lpstr>'ფორმა N4.1'!Область_печати</vt:lpstr>
      <vt:lpstr>'ფორმა N5'!Область_печати</vt:lpstr>
      <vt:lpstr>'ფორმა N5.1'!Область_печати</vt:lpstr>
      <vt:lpstr>'ფორმა N6'!Область_печати</vt:lpstr>
      <vt:lpstr>'ფორმა N6.1'!Область_печати</vt:lpstr>
      <vt:lpstr>'ფორმა N7'!Область_печати</vt:lpstr>
      <vt:lpstr>'ფორმა N8'!Область_печати</vt:lpstr>
      <vt:lpstr>'ფორმა N9'!Область_печати</vt:lpstr>
      <vt:lpstr>'შემაჯამებელი ფორმა'!Область_печати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PC9</cp:lastModifiedBy>
  <cp:lastPrinted>2021-01-24T15:03:17Z</cp:lastPrinted>
  <dcterms:created xsi:type="dcterms:W3CDTF">2011-12-27T13:20:18Z</dcterms:created>
  <dcterms:modified xsi:type="dcterms:W3CDTF">2021-01-27T17:21:33Z</dcterms:modified>
</cp:coreProperties>
</file>